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o\Google Drive\documentos recuperados\Gerência de Preços Ebook\"/>
    </mc:Choice>
  </mc:AlternateContent>
  <xr:revisionPtr revIDLastSave="0" documentId="13_ncr:1_{0C0114D3-9297-46CD-866C-03B936675E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ços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6" l="1"/>
  <c r="D36" i="6" s="1"/>
  <c r="B35" i="6"/>
  <c r="B30" i="6"/>
  <c r="D13" i="6"/>
  <c r="D15" i="6" s="1"/>
  <c r="B37" i="6"/>
  <c r="B34" i="6"/>
  <c r="B33" i="6"/>
  <c r="B32" i="6"/>
  <c r="C47" i="6" s="1"/>
  <c r="B31" i="6"/>
  <c r="E23" i="6"/>
  <c r="D28" i="6" s="1"/>
  <c r="D31" i="6" l="1"/>
  <c r="D34" i="6"/>
  <c r="D30" i="6"/>
  <c r="D32" i="6"/>
  <c r="D37" i="6"/>
  <c r="D35" i="6"/>
  <c r="B29" i="6"/>
  <c r="D33" i="6"/>
  <c r="C46" i="6" l="1"/>
  <c r="B38" i="6"/>
  <c r="C45" i="6"/>
  <c r="C43" i="6"/>
  <c r="D29" i="6"/>
  <c r="D38" i="6" s="1"/>
  <c r="D40" i="6" s="1"/>
  <c r="C44" i="6" l="1"/>
  <c r="C48" i="6" s="1"/>
  <c r="B40" i="6"/>
</calcChain>
</file>

<file path=xl/sharedStrings.xml><?xml version="1.0" encoding="utf-8"?>
<sst xmlns="http://schemas.openxmlformats.org/spreadsheetml/2006/main" count="58" uniqueCount="50">
  <si>
    <t>A</t>
  </si>
  <si>
    <t>%</t>
  </si>
  <si>
    <t>ICMS</t>
  </si>
  <si>
    <t>IPI</t>
  </si>
  <si>
    <t>KG</t>
  </si>
  <si>
    <t>B</t>
  </si>
  <si>
    <t>PC</t>
  </si>
  <si>
    <t>C</t>
  </si>
  <si>
    <t>D</t>
  </si>
  <si>
    <t>E</t>
  </si>
  <si>
    <t>PIS</t>
  </si>
  <si>
    <t>COFINS</t>
  </si>
  <si>
    <t>Embalagem</t>
  </si>
  <si>
    <t>Frete de venda</t>
  </si>
  <si>
    <t>mod</t>
  </si>
  <si>
    <t>comissão</t>
  </si>
  <si>
    <t>Débito ICMS</t>
  </si>
  <si>
    <t>preço sem IPI</t>
  </si>
  <si>
    <t>frete de venda</t>
  </si>
  <si>
    <t>Exemplo : Indústria</t>
  </si>
  <si>
    <t>Fator Diário</t>
  </si>
  <si>
    <t>Margem de contribuição</t>
  </si>
  <si>
    <t>Margem de contribuição %</t>
  </si>
  <si>
    <t xml:space="preserve">Produto A </t>
  </si>
  <si>
    <t>Matérias Primas</t>
  </si>
  <si>
    <t>Unidade</t>
  </si>
  <si>
    <t>Consumo</t>
  </si>
  <si>
    <t>Unitário</t>
  </si>
  <si>
    <t>Cálculo da Margem de contribuição (R$)</t>
  </si>
  <si>
    <t>Nominal</t>
  </si>
  <si>
    <t>Prazo</t>
  </si>
  <si>
    <t>Real</t>
  </si>
  <si>
    <t xml:space="preserve">Comissão </t>
  </si>
  <si>
    <t xml:space="preserve">C.Financ.mensal </t>
  </si>
  <si>
    <t>dias estoque</t>
  </si>
  <si>
    <t>CAPITAL DE GIRO UNITÁRIO</t>
  </si>
  <si>
    <t>Contas a receber custo direto</t>
  </si>
  <si>
    <t>Contas a receber margem e despesas diretas</t>
  </si>
  <si>
    <t xml:space="preserve">Estoques </t>
  </si>
  <si>
    <t>Contas a pagar matéria prima</t>
  </si>
  <si>
    <t>Contas a pagar MOD</t>
  </si>
  <si>
    <t>TOTAL</t>
  </si>
  <si>
    <t>IRPJ/CSLL</t>
  </si>
  <si>
    <t>total matéria prima</t>
  </si>
  <si>
    <t>IMPOSTOS S/VENDA</t>
  </si>
  <si>
    <t>Sem IPI  E ICMS</t>
  </si>
  <si>
    <t>UM</t>
  </si>
  <si>
    <t>Matéria prima</t>
  </si>
  <si>
    <t>total matéria prima + embalagem</t>
  </si>
  <si>
    <t>Custo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</si>
</sst>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#,##0.0000"/>
    <numFmt numFmtId="167" formatCode="0.00_);[Red]\(0.00\)"/>
    <numFmt numFmtId="168" formatCode="0.0%"/>
  </numFmts>
  <fonts count="6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0"/>
      <name val="MS Sans Serif"/>
      <family val="2"/>
    </font>
    <font>
      <sz val="10"/>
      <color indexed="8"/>
      <name val="MS Sans Serif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/>
    <xf numFmtId="165" fontId="0" fillId="0" borderId="0" xfId="0" applyNumberFormat="1" applyAlignment="1">
      <alignment horizontal="center"/>
    </xf>
    <xf numFmtId="0" fontId="4" fillId="0" borderId="0" xfId="0" applyFon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0" fontId="3" fillId="0" borderId="0" xfId="0" applyFont="1" applyFill="1"/>
    <xf numFmtId="0" fontId="0" fillId="0" borderId="0" xfId="0" applyFill="1"/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9" fontId="0" fillId="0" borderId="0" xfId="1" applyFont="1" applyFill="1" applyAlignment="1">
      <alignment horizontal="center"/>
    </xf>
    <xf numFmtId="9" fontId="0" fillId="0" borderId="0" xfId="1" applyFont="1" applyAlignment="1">
      <alignment horizontal="center"/>
    </xf>
    <xf numFmtId="0" fontId="5" fillId="0" borderId="0" xfId="0" applyFont="1" applyAlignment="1">
      <alignment horizontal="left"/>
    </xf>
    <xf numFmtId="40" fontId="0" fillId="0" borderId="0" xfId="0" applyNumberFormat="1" applyFill="1" applyAlignment="1">
      <alignment horizontal="center"/>
    </xf>
    <xf numFmtId="40" fontId="1" fillId="0" borderId="0" xfId="0" applyNumberFormat="1" applyFont="1" applyFill="1" applyAlignment="1">
      <alignment horizontal="center"/>
    </xf>
    <xf numFmtId="38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3" fontId="0" fillId="0" borderId="0" xfId="2" applyNumberFormat="1" applyFont="1" applyFill="1" applyAlignment="1">
      <alignment horizontal="center"/>
    </xf>
    <xf numFmtId="166" fontId="0" fillId="2" borderId="0" xfId="0" applyNumberFormat="1" applyFill="1" applyAlignment="1">
      <alignment horizontal="center"/>
    </xf>
    <xf numFmtId="40" fontId="0" fillId="2" borderId="0" xfId="0" applyNumberFormat="1" applyFill="1" applyAlignment="1">
      <alignment horizontal="center"/>
    </xf>
    <xf numFmtId="40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168" fontId="0" fillId="0" borderId="0" xfId="1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4" fontId="2" fillId="0" borderId="0" xfId="2" applyFont="1" applyFill="1" applyAlignment="1">
      <alignment horizontal="center"/>
    </xf>
    <xf numFmtId="164" fontId="0" fillId="0" borderId="0" xfId="2" applyFont="1" applyAlignment="1">
      <alignment horizontal="center"/>
    </xf>
    <xf numFmtId="0" fontId="2" fillId="0" borderId="0" xfId="0" applyFont="1" applyFill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8"/>
  <sheetViews>
    <sheetView tabSelected="1" topLeftCell="A33" workbookViewId="0">
      <selection activeCell="B37" sqref="B37"/>
    </sheetView>
  </sheetViews>
  <sheetFormatPr defaultColWidth="11.42578125" defaultRowHeight="12.75" x14ac:dyDescent="0.2"/>
  <cols>
    <col min="1" max="1" width="31" style="1" customWidth="1"/>
    <col min="2" max="2" width="11" style="1" customWidth="1"/>
    <col min="3" max="3" width="11.140625" style="1" customWidth="1"/>
    <col min="4" max="4" width="15.85546875" style="1" customWidth="1"/>
    <col min="5" max="5" width="6.5703125" style="1" customWidth="1"/>
    <col min="6" max="6" width="6.7109375" style="1" customWidth="1"/>
    <col min="7" max="7" width="7.85546875" style="6" customWidth="1"/>
    <col min="8" max="8" width="8.140625" style="6" customWidth="1"/>
    <col min="9" max="9" width="15.5703125" style="12" customWidth="1"/>
    <col min="10" max="10" width="6.7109375" style="10" customWidth="1"/>
    <col min="11" max="11" width="4.7109375" style="10" customWidth="1"/>
    <col min="12" max="12" width="26.42578125" style="10" customWidth="1"/>
    <col min="13" max="13" width="7" style="10" customWidth="1"/>
    <col min="14" max="14" width="5.5703125" style="10" customWidth="1"/>
    <col min="15" max="15" width="9.140625" style="10" customWidth="1"/>
    <col min="16" max="23" width="9.140625" customWidth="1"/>
  </cols>
  <sheetData>
    <row r="1" spans="1:14" x14ac:dyDescent="0.2">
      <c r="A1" s="18" t="s">
        <v>19</v>
      </c>
      <c r="B1" s="15"/>
      <c r="C1" s="2"/>
      <c r="D1"/>
    </row>
    <row r="2" spans="1:14" x14ac:dyDescent="0.2">
      <c r="A2" s="2"/>
      <c r="B2" s="15"/>
      <c r="C2" s="2"/>
      <c r="D2"/>
    </row>
    <row r="3" spans="1:14" x14ac:dyDescent="0.2">
      <c r="A3" s="3" t="s">
        <v>23</v>
      </c>
      <c r="B3" s="3"/>
      <c r="C3" s="3"/>
    </row>
    <row r="4" spans="1:14" x14ac:dyDescent="0.2">
      <c r="A4" s="15"/>
      <c r="G4" s="4"/>
      <c r="I4"/>
      <c r="J4"/>
    </row>
    <row r="5" spans="1:14" x14ac:dyDescent="0.2">
      <c r="A5" s="3" t="s">
        <v>24</v>
      </c>
      <c r="B5" s="3" t="s">
        <v>25</v>
      </c>
      <c r="C5" s="3" t="s">
        <v>26</v>
      </c>
      <c r="D5" s="22" t="s">
        <v>49</v>
      </c>
      <c r="E5" s="3"/>
      <c r="F5" s="3"/>
      <c r="G5" s="5"/>
      <c r="H5" s="5"/>
      <c r="I5"/>
      <c r="J5"/>
    </row>
    <row r="6" spans="1:14" x14ac:dyDescent="0.2">
      <c r="A6" s="3"/>
      <c r="B6" s="3"/>
      <c r="C6" s="3" t="s">
        <v>27</v>
      </c>
      <c r="D6" s="22" t="s">
        <v>45</v>
      </c>
      <c r="E6" s="3"/>
      <c r="F6" s="3"/>
      <c r="G6" s="4"/>
      <c r="H6" s="4"/>
      <c r="I6"/>
      <c r="J6"/>
      <c r="K6" s="12"/>
      <c r="L6" s="9"/>
      <c r="N6" s="12"/>
    </row>
    <row r="7" spans="1:14" x14ac:dyDescent="0.2">
      <c r="G7" s="32"/>
      <c r="H7" s="32"/>
      <c r="I7"/>
      <c r="J7"/>
      <c r="K7" s="12"/>
      <c r="L7" s="9"/>
      <c r="N7" s="12"/>
    </row>
    <row r="8" spans="1:14" x14ac:dyDescent="0.2">
      <c r="A8" s="1" t="s">
        <v>0</v>
      </c>
      <c r="B8" s="1" t="s">
        <v>4</v>
      </c>
      <c r="C8" s="34">
        <v>0.58538461538461539</v>
      </c>
      <c r="D8" s="1">
        <v>1.3</v>
      </c>
      <c r="G8" s="33"/>
      <c r="H8" s="33"/>
      <c r="I8"/>
      <c r="J8"/>
      <c r="K8" s="12"/>
    </row>
    <row r="9" spans="1:14" x14ac:dyDescent="0.2">
      <c r="A9" s="1" t="s">
        <v>5</v>
      </c>
      <c r="B9" s="1" t="s">
        <v>4</v>
      </c>
      <c r="C9" s="34">
        <v>0.5</v>
      </c>
      <c r="D9" s="1">
        <v>0.35</v>
      </c>
      <c r="G9" s="33"/>
      <c r="H9" s="33"/>
      <c r="I9"/>
      <c r="J9"/>
      <c r="K9" s="12"/>
    </row>
    <row r="10" spans="1:14" x14ac:dyDescent="0.2">
      <c r="A10" s="1" t="s">
        <v>7</v>
      </c>
      <c r="B10" s="1" t="s">
        <v>6</v>
      </c>
      <c r="C10" s="34">
        <v>0.50425531914893673</v>
      </c>
      <c r="D10" s="1">
        <v>0.94</v>
      </c>
      <c r="G10" s="33"/>
      <c r="H10" s="33"/>
      <c r="I10"/>
      <c r="J10"/>
      <c r="K10" s="12"/>
    </row>
    <row r="11" spans="1:14" x14ac:dyDescent="0.2">
      <c r="A11" s="1" t="s">
        <v>8</v>
      </c>
      <c r="B11" s="1" t="s">
        <v>4</v>
      </c>
      <c r="C11" s="34">
        <v>0.5</v>
      </c>
      <c r="D11" s="1">
        <v>0.5</v>
      </c>
      <c r="G11" s="33"/>
      <c r="H11" s="33"/>
      <c r="I11"/>
      <c r="J11"/>
      <c r="K11" s="12"/>
    </row>
    <row r="12" spans="1:14" x14ac:dyDescent="0.2">
      <c r="A12" s="1" t="s">
        <v>9</v>
      </c>
      <c r="B12" s="1" t="s">
        <v>6</v>
      </c>
      <c r="C12" s="34">
        <v>1</v>
      </c>
      <c r="D12" s="1">
        <v>0.57999999999999996</v>
      </c>
      <c r="G12" s="33"/>
      <c r="H12" s="33"/>
      <c r="I12"/>
      <c r="J12"/>
      <c r="K12" s="12"/>
    </row>
    <row r="13" spans="1:14" x14ac:dyDescent="0.2">
      <c r="A13" s="30" t="s">
        <v>43</v>
      </c>
      <c r="C13" s="34"/>
      <c r="D13" s="22">
        <f>SUMPRODUCT(C8:C12,D8:D12)</f>
        <v>2.2400000000000002</v>
      </c>
      <c r="G13" s="33"/>
      <c r="H13" s="33"/>
      <c r="I13"/>
      <c r="J13"/>
      <c r="K13" s="12"/>
    </row>
    <row r="14" spans="1:14" x14ac:dyDescent="0.2">
      <c r="A14" s="30" t="s">
        <v>12</v>
      </c>
      <c r="B14" s="30" t="s">
        <v>46</v>
      </c>
      <c r="C14" s="34">
        <v>1</v>
      </c>
      <c r="D14" s="22">
        <v>0.186</v>
      </c>
      <c r="G14" s="33"/>
      <c r="H14" s="33"/>
      <c r="I14"/>
      <c r="J14"/>
      <c r="K14" s="12"/>
    </row>
    <row r="15" spans="1:14" x14ac:dyDescent="0.2">
      <c r="A15" s="30" t="s">
        <v>48</v>
      </c>
      <c r="D15" s="22">
        <f>SUMPRODUCT(C8:C14,D8:D14)</f>
        <v>2.4260000000000002</v>
      </c>
      <c r="E15" s="31"/>
      <c r="F15" s="31"/>
      <c r="G15" s="33"/>
      <c r="H15" s="33"/>
      <c r="I15"/>
      <c r="J15"/>
      <c r="K15" s="12"/>
    </row>
    <row r="16" spans="1:14" x14ac:dyDescent="0.2">
      <c r="A16" s="30"/>
      <c r="G16" s="33"/>
      <c r="H16" s="33"/>
      <c r="I16"/>
      <c r="J16"/>
      <c r="K16" s="12"/>
    </row>
    <row r="17" spans="1:14" x14ac:dyDescent="0.2">
      <c r="A17" s="22" t="s">
        <v>44</v>
      </c>
      <c r="B17" s="3" t="s">
        <v>1</v>
      </c>
      <c r="C17"/>
      <c r="D17" s="14" t="s">
        <v>32</v>
      </c>
      <c r="E17" s="16">
        <v>0.02</v>
      </c>
      <c r="I17" s="7"/>
      <c r="J17" s="7"/>
      <c r="K17" s="12"/>
      <c r="M17" s="13"/>
    </row>
    <row r="18" spans="1:14" x14ac:dyDescent="0.2">
      <c r="A18" s="12" t="s">
        <v>2</v>
      </c>
      <c r="B18" s="12">
        <v>12</v>
      </c>
      <c r="C18"/>
      <c r="D18" s="14" t="s">
        <v>13</v>
      </c>
      <c r="E18" s="16">
        <v>0.01</v>
      </c>
      <c r="I18" s="7"/>
      <c r="J18" s="7"/>
      <c r="K18" s="12"/>
      <c r="M18" s="13"/>
    </row>
    <row r="19" spans="1:14" x14ac:dyDescent="0.2">
      <c r="A19" s="12" t="s">
        <v>10</v>
      </c>
      <c r="B19" s="12">
        <v>0.65</v>
      </c>
      <c r="C19"/>
      <c r="D19" s="3" t="s">
        <v>14</v>
      </c>
      <c r="E19" s="1">
        <v>0.56999999999999995</v>
      </c>
      <c r="I19" s="7"/>
      <c r="J19" s="7"/>
      <c r="K19" s="12"/>
      <c r="M19" s="13"/>
    </row>
    <row r="20" spans="1:14" x14ac:dyDescent="0.2">
      <c r="A20" s="12" t="s">
        <v>11</v>
      </c>
      <c r="B20" s="12">
        <v>3</v>
      </c>
      <c r="C20"/>
      <c r="D20" s="22" t="s">
        <v>34</v>
      </c>
      <c r="E20" s="1">
        <v>35</v>
      </c>
      <c r="I20" s="7"/>
      <c r="J20" s="7"/>
      <c r="K20" s="12"/>
      <c r="M20" s="13"/>
    </row>
    <row r="21" spans="1:14" x14ac:dyDescent="0.2">
      <c r="A21" s="30" t="s">
        <v>42</v>
      </c>
      <c r="B21" s="1">
        <v>2.2799999999999998</v>
      </c>
      <c r="C21"/>
      <c r="I21" s="7"/>
      <c r="J21" s="7"/>
      <c r="K21" s="12"/>
      <c r="M21" s="13"/>
    </row>
    <row r="22" spans="1:14" ht="18.75" customHeight="1" x14ac:dyDescent="0.2">
      <c r="A22" s="1" t="s">
        <v>3</v>
      </c>
      <c r="B22" s="1">
        <v>10</v>
      </c>
      <c r="C22"/>
      <c r="D22" s="3" t="s">
        <v>33</v>
      </c>
      <c r="E22" s="17">
        <v>0.01</v>
      </c>
      <c r="I22" s="7"/>
      <c r="J22" s="7"/>
      <c r="K22" s="12"/>
      <c r="M22" s="13"/>
    </row>
    <row r="23" spans="1:14" x14ac:dyDescent="0.2">
      <c r="C23"/>
      <c r="D23" s="3" t="s">
        <v>20</v>
      </c>
      <c r="E23" s="26">
        <f>(E22+1)^(1/30)</f>
        <v>1.0003317327062342</v>
      </c>
      <c r="I23" s="7"/>
      <c r="J23" s="7"/>
      <c r="K23" s="12"/>
      <c r="M23" s="13"/>
    </row>
    <row r="24" spans="1:14" x14ac:dyDescent="0.2">
      <c r="A24" s="12"/>
      <c r="B24" s="12"/>
      <c r="C24"/>
      <c r="I24" s="7"/>
      <c r="J24" s="7"/>
      <c r="K24" s="12"/>
      <c r="M24" s="13"/>
    </row>
    <row r="25" spans="1:14" x14ac:dyDescent="0.2">
      <c r="B25" s="18" t="s">
        <v>28</v>
      </c>
      <c r="J25" s="12"/>
      <c r="K25" s="12"/>
      <c r="M25" s="13"/>
    </row>
    <row r="26" spans="1:14" x14ac:dyDescent="0.2">
      <c r="A26" s="18"/>
      <c r="J26" s="12"/>
      <c r="K26" s="12"/>
      <c r="M26" s="13"/>
    </row>
    <row r="27" spans="1:14" x14ac:dyDescent="0.2">
      <c r="A27" s="12"/>
      <c r="B27" s="11" t="s">
        <v>29</v>
      </c>
      <c r="C27" s="11" t="s">
        <v>30</v>
      </c>
      <c r="D27" s="11" t="s">
        <v>31</v>
      </c>
      <c r="E27"/>
      <c r="J27" s="12"/>
      <c r="K27" s="12"/>
      <c r="N27" s="12"/>
    </row>
    <row r="28" spans="1:14" x14ac:dyDescent="0.2">
      <c r="A28" s="12" t="s">
        <v>17</v>
      </c>
      <c r="B28" s="27">
        <v>6</v>
      </c>
      <c r="C28" s="21">
        <v>60</v>
      </c>
      <c r="D28" s="27">
        <f t="shared" ref="D28:D37" si="0">B28/($E$23^C28)</f>
        <v>5.8817762964415135</v>
      </c>
      <c r="E28"/>
      <c r="I28"/>
      <c r="J28"/>
      <c r="K28"/>
      <c r="L28"/>
      <c r="M28"/>
      <c r="N28" s="12"/>
    </row>
    <row r="29" spans="1:14" x14ac:dyDescent="0.2">
      <c r="A29" s="35" t="s">
        <v>47</v>
      </c>
      <c r="B29" s="27">
        <f>-D13</f>
        <v>-2.2400000000000002</v>
      </c>
      <c r="C29" s="21">
        <v>30</v>
      </c>
      <c r="D29" s="27">
        <f t="shared" si="0"/>
        <v>-2.2178217821782158</v>
      </c>
      <c r="E29"/>
      <c r="I29"/>
      <c r="J29"/>
      <c r="K29"/>
      <c r="L29"/>
      <c r="M29"/>
      <c r="N29" s="12"/>
    </row>
    <row r="30" spans="1:14" x14ac:dyDescent="0.2">
      <c r="A30" s="12" t="s">
        <v>12</v>
      </c>
      <c r="B30" s="27">
        <f>-D14</f>
        <v>-0.186</v>
      </c>
      <c r="C30" s="21">
        <v>30</v>
      </c>
      <c r="D30" s="27">
        <f t="shared" si="0"/>
        <v>-0.18415841584158396</v>
      </c>
      <c r="E30"/>
      <c r="I30"/>
      <c r="J30"/>
      <c r="K30"/>
      <c r="L30"/>
      <c r="M30"/>
      <c r="N30" s="12"/>
    </row>
    <row r="31" spans="1:14" x14ac:dyDescent="0.2">
      <c r="A31" s="12" t="s">
        <v>15</v>
      </c>
      <c r="B31" s="27">
        <f>-B28*(E17)</f>
        <v>-0.12</v>
      </c>
      <c r="C31" s="19"/>
      <c r="D31" s="27">
        <f t="shared" si="0"/>
        <v>-0.12</v>
      </c>
      <c r="E31"/>
      <c r="I31"/>
      <c r="J31"/>
      <c r="K31"/>
      <c r="L31"/>
      <c r="M31"/>
      <c r="N31" s="12"/>
    </row>
    <row r="32" spans="1:14" x14ac:dyDescent="0.2">
      <c r="A32" s="12" t="s">
        <v>14</v>
      </c>
      <c r="B32" s="27">
        <f>-E19</f>
        <v>-0.56999999999999995</v>
      </c>
      <c r="C32" s="25">
        <v>15</v>
      </c>
      <c r="D32" s="27">
        <f t="shared" si="0"/>
        <v>-0.56717119841969343</v>
      </c>
      <c r="E32"/>
      <c r="I32"/>
      <c r="J32"/>
      <c r="K32"/>
      <c r="L32"/>
      <c r="M32"/>
      <c r="N32" s="12"/>
    </row>
    <row r="33" spans="1:14" x14ac:dyDescent="0.2">
      <c r="A33" s="12" t="s">
        <v>16</v>
      </c>
      <c r="B33" s="27">
        <f>-B28*(B18/100)</f>
        <v>-0.72</v>
      </c>
      <c r="C33" s="19"/>
      <c r="D33" s="27">
        <f t="shared" si="0"/>
        <v>-0.72</v>
      </c>
      <c r="E33"/>
      <c r="I33"/>
      <c r="J33"/>
      <c r="K33"/>
      <c r="L33"/>
      <c r="M33"/>
      <c r="N33" s="12"/>
    </row>
    <row r="34" spans="1:14" x14ac:dyDescent="0.2">
      <c r="A34" s="12" t="s">
        <v>18</v>
      </c>
      <c r="B34" s="27">
        <f>-B28*E18</f>
        <v>-0.06</v>
      </c>
      <c r="C34" s="19"/>
      <c r="D34" s="27">
        <f t="shared" si="0"/>
        <v>-0.06</v>
      </c>
      <c r="E34"/>
      <c r="I34"/>
      <c r="J34"/>
      <c r="K34"/>
      <c r="L34"/>
      <c r="M34"/>
      <c r="N34" s="12"/>
    </row>
    <row r="35" spans="1:14" x14ac:dyDescent="0.2">
      <c r="A35" s="12" t="s">
        <v>10</v>
      </c>
      <c r="B35" s="27">
        <f>-(B28-B33)*B19%</f>
        <v>-4.3680000000000004E-2</v>
      </c>
      <c r="C35" s="19"/>
      <c r="D35" s="27">
        <f t="shared" si="0"/>
        <v>-4.3680000000000004E-2</v>
      </c>
      <c r="E35"/>
      <c r="I35"/>
      <c r="J35"/>
      <c r="K35"/>
      <c r="L35"/>
      <c r="M35"/>
      <c r="N35" s="12"/>
    </row>
    <row r="36" spans="1:14" x14ac:dyDescent="0.2">
      <c r="A36" s="12" t="s">
        <v>11</v>
      </c>
      <c r="B36" s="27">
        <f>-(B28-B33)*B20%</f>
        <v>-0.20159999999999997</v>
      </c>
      <c r="C36" s="19"/>
      <c r="D36" s="27">
        <f t="shared" si="0"/>
        <v>-0.20159999999999997</v>
      </c>
      <c r="E36"/>
      <c r="I36"/>
      <c r="J36"/>
      <c r="K36"/>
      <c r="L36"/>
      <c r="M36"/>
      <c r="N36" s="12"/>
    </row>
    <row r="37" spans="1:14" x14ac:dyDescent="0.2">
      <c r="A37" s="30" t="s">
        <v>42</v>
      </c>
      <c r="B37" s="27">
        <f>-B28*B21%</f>
        <v>-0.13679999999999998</v>
      </c>
      <c r="C37" s="19"/>
      <c r="D37" s="27">
        <f t="shared" si="0"/>
        <v>-0.13679999999999998</v>
      </c>
      <c r="E37"/>
      <c r="I37"/>
      <c r="J37"/>
      <c r="K37"/>
      <c r="L37"/>
      <c r="M37"/>
      <c r="N37" s="12"/>
    </row>
    <row r="38" spans="1:14" x14ac:dyDescent="0.2">
      <c r="A38" s="14" t="s">
        <v>21</v>
      </c>
      <c r="B38" s="28">
        <f>SUM(B28:B37)</f>
        <v>1.7219199999999995</v>
      </c>
      <c r="C38" s="20"/>
      <c r="D38" s="28">
        <f>SUM(D28:D37)</f>
        <v>1.6305449000020207</v>
      </c>
      <c r="E38"/>
      <c r="I38"/>
      <c r="J38"/>
      <c r="K38"/>
      <c r="L38"/>
      <c r="M38"/>
      <c r="N38" s="12"/>
    </row>
    <row r="39" spans="1:14" x14ac:dyDescent="0.2">
      <c r="A39" s="14"/>
      <c r="B39" s="20"/>
      <c r="C39" s="20"/>
      <c r="D39" s="20"/>
      <c r="E39"/>
      <c r="I39"/>
      <c r="J39"/>
      <c r="K39"/>
      <c r="L39"/>
      <c r="M39"/>
      <c r="N39" s="12"/>
    </row>
    <row r="40" spans="1:14" x14ac:dyDescent="0.2">
      <c r="A40" s="14" t="s">
        <v>22</v>
      </c>
      <c r="B40" s="28">
        <f>(B38/B28)*100</f>
        <v>28.698666666666657</v>
      </c>
      <c r="C40" s="20"/>
      <c r="D40" s="28">
        <f>(D38/D28)*100</f>
        <v>27.721980874867747</v>
      </c>
      <c r="E40"/>
      <c r="I40"/>
      <c r="J40"/>
      <c r="K40"/>
      <c r="L40"/>
      <c r="M40"/>
      <c r="N40" s="12"/>
    </row>
    <row r="41" spans="1:14" x14ac:dyDescent="0.2">
      <c r="E41"/>
      <c r="I41"/>
      <c r="J41"/>
      <c r="K41"/>
      <c r="L41"/>
      <c r="M41"/>
      <c r="N41" s="12"/>
    </row>
    <row r="42" spans="1:14" x14ac:dyDescent="0.2">
      <c r="A42" s="11" t="s">
        <v>35</v>
      </c>
      <c r="B42" s="14"/>
      <c r="C42" s="23"/>
      <c r="J42" s="8"/>
      <c r="K42" s="8"/>
      <c r="L42" s="8"/>
      <c r="M42" s="8"/>
      <c r="N42" s="12"/>
    </row>
    <row r="43" spans="1:14" x14ac:dyDescent="0.2">
      <c r="A43" s="24" t="s">
        <v>36</v>
      </c>
      <c r="B43" s="14"/>
      <c r="C43" s="29">
        <f>((B29+B30+B32)*C28)/30</f>
        <v>-5.992</v>
      </c>
      <c r="I43" s="11"/>
      <c r="J43" s="8"/>
      <c r="K43" s="8"/>
      <c r="L43" s="8"/>
      <c r="M43" s="8"/>
      <c r="N43" s="12"/>
    </row>
    <row r="44" spans="1:14" x14ac:dyDescent="0.2">
      <c r="A44" s="24" t="s">
        <v>37</v>
      </c>
      <c r="B44" s="14"/>
      <c r="C44" s="29">
        <f>-((B38-B37-B36-B35-B34-B33-B31)*C28)/30</f>
        <v>-6.0079999999999991</v>
      </c>
      <c r="J44" s="8"/>
      <c r="K44" s="12"/>
      <c r="L44" s="12"/>
      <c r="M44" s="8"/>
      <c r="N44" s="12"/>
    </row>
    <row r="45" spans="1:14" x14ac:dyDescent="0.2">
      <c r="A45" s="24" t="s">
        <v>38</v>
      </c>
      <c r="B45" s="14"/>
      <c r="C45" s="29">
        <f>((B29+B30)*(E20))/30</f>
        <v>-2.8303333333333338</v>
      </c>
      <c r="J45" s="8"/>
      <c r="K45" s="12"/>
      <c r="L45" s="12"/>
      <c r="M45" s="8"/>
      <c r="N45" s="12"/>
    </row>
    <row r="46" spans="1:14" x14ac:dyDescent="0.2">
      <c r="A46" s="24" t="s">
        <v>39</v>
      </c>
      <c r="B46" s="14"/>
      <c r="C46" s="29">
        <f>-((B29*C29+B30*C30)/30)</f>
        <v>2.4260000000000002</v>
      </c>
      <c r="J46" s="8"/>
      <c r="K46" s="12"/>
      <c r="L46" s="12"/>
      <c r="M46" s="8"/>
      <c r="N46" s="12"/>
    </row>
    <row r="47" spans="1:14" x14ac:dyDescent="0.2">
      <c r="A47" s="24" t="s">
        <v>40</v>
      </c>
      <c r="B47" s="14"/>
      <c r="C47" s="29">
        <f>-((B32*C32)/30)</f>
        <v>0.28499999999999998</v>
      </c>
      <c r="J47" s="8"/>
      <c r="K47" s="12"/>
      <c r="L47" s="12"/>
      <c r="M47" s="8"/>
      <c r="N47" s="12"/>
    </row>
    <row r="48" spans="1:14" x14ac:dyDescent="0.2">
      <c r="A48" s="14" t="s">
        <v>41</v>
      </c>
      <c r="B48" s="14"/>
      <c r="C48" s="29">
        <f>SUM(C43:C47)</f>
        <v>-12.119333333333334</v>
      </c>
      <c r="J48" s="8"/>
      <c r="K48" s="12"/>
      <c r="L48" s="12"/>
      <c r="M48" s="8"/>
      <c r="N48" s="12"/>
    </row>
    <row r="49" spans="9:14" x14ac:dyDescent="0.2">
      <c r="J49" s="8"/>
      <c r="K49" s="12"/>
      <c r="L49" s="12"/>
      <c r="M49" s="8"/>
      <c r="N49" s="12"/>
    </row>
    <row r="50" spans="9:14" x14ac:dyDescent="0.2">
      <c r="J50" s="8"/>
      <c r="K50" s="12"/>
      <c r="L50" s="12"/>
      <c r="M50" s="8"/>
      <c r="N50" s="12"/>
    </row>
    <row r="51" spans="9:14" x14ac:dyDescent="0.2">
      <c r="J51" s="8"/>
      <c r="K51" s="12"/>
      <c r="L51" s="12"/>
      <c r="M51" s="8"/>
      <c r="N51" s="12"/>
    </row>
    <row r="52" spans="9:14" x14ac:dyDescent="0.2">
      <c r="J52" s="8"/>
      <c r="K52" s="12"/>
      <c r="L52" s="12"/>
      <c r="M52" s="8"/>
      <c r="N52" s="12"/>
    </row>
    <row r="53" spans="9:14" x14ac:dyDescent="0.2">
      <c r="J53" s="8"/>
      <c r="K53" s="12"/>
      <c r="L53" s="12"/>
      <c r="M53" s="8"/>
      <c r="N53" s="12"/>
    </row>
    <row r="54" spans="9:14" x14ac:dyDescent="0.2">
      <c r="J54" s="8"/>
      <c r="K54" s="12"/>
      <c r="L54" s="12"/>
      <c r="M54" s="8"/>
      <c r="N54" s="12"/>
    </row>
    <row r="55" spans="9:14" x14ac:dyDescent="0.2">
      <c r="I55" s="14"/>
      <c r="J55" s="8"/>
      <c r="K55" s="12"/>
      <c r="L55" s="12"/>
      <c r="M55" s="8"/>
      <c r="N55" s="12"/>
    </row>
    <row r="56" spans="9:14" x14ac:dyDescent="0.2">
      <c r="J56" s="8"/>
      <c r="K56" s="12"/>
      <c r="L56" s="12"/>
      <c r="M56" s="8"/>
      <c r="N56" s="12"/>
    </row>
    <row r="57" spans="9:14" x14ac:dyDescent="0.2">
      <c r="J57" s="8"/>
      <c r="K57" s="12"/>
      <c r="L57" s="12"/>
      <c r="M57" s="8"/>
      <c r="N57" s="12"/>
    </row>
    <row r="58" spans="9:14" x14ac:dyDescent="0.2">
      <c r="J58" s="8"/>
      <c r="K58" s="12"/>
      <c r="L58" s="12"/>
      <c r="M58" s="8"/>
      <c r="N58" s="12"/>
    </row>
    <row r="59" spans="9:14" x14ac:dyDescent="0.2">
      <c r="J59" s="8"/>
      <c r="K59" s="12"/>
      <c r="L59" s="12"/>
      <c r="M59" s="8"/>
      <c r="N59" s="12"/>
    </row>
    <row r="60" spans="9:14" x14ac:dyDescent="0.2">
      <c r="J60" s="8"/>
      <c r="K60" s="12"/>
      <c r="L60" s="12"/>
      <c r="M60" s="8"/>
      <c r="N60" s="12"/>
    </row>
    <row r="61" spans="9:14" x14ac:dyDescent="0.2">
      <c r="J61" s="8"/>
      <c r="K61" s="12"/>
      <c r="L61" s="12"/>
      <c r="M61" s="8"/>
      <c r="N61" s="12"/>
    </row>
    <row r="62" spans="9:14" x14ac:dyDescent="0.2">
      <c r="J62" s="8"/>
      <c r="K62" s="12"/>
      <c r="L62" s="12"/>
      <c r="M62" s="8"/>
      <c r="N62" s="12"/>
    </row>
    <row r="63" spans="9:14" x14ac:dyDescent="0.2">
      <c r="J63" s="8"/>
      <c r="K63" s="12"/>
      <c r="L63" s="12"/>
      <c r="M63" s="8"/>
      <c r="N63" s="12"/>
    </row>
    <row r="64" spans="9:14" x14ac:dyDescent="0.2">
      <c r="J64" s="8"/>
      <c r="K64" s="12"/>
    </row>
    <row r="65" spans="10:11" x14ac:dyDescent="0.2">
      <c r="J65" s="8"/>
      <c r="K65" s="12"/>
    </row>
    <row r="66" spans="10:11" x14ac:dyDescent="0.2">
      <c r="J66" s="8"/>
      <c r="K66" s="12"/>
    </row>
    <row r="67" spans="10:11" x14ac:dyDescent="0.2">
      <c r="J67" s="8"/>
      <c r="K67" s="12"/>
    </row>
    <row r="68" spans="10:11" x14ac:dyDescent="0.2">
      <c r="J68" s="8"/>
      <c r="K68" s="12"/>
    </row>
    <row r="69" spans="10:11" x14ac:dyDescent="0.2">
      <c r="J69" s="8"/>
      <c r="K69" s="12"/>
    </row>
    <row r="70" spans="10:11" x14ac:dyDescent="0.2">
      <c r="J70" s="8"/>
      <c r="K70" s="12"/>
    </row>
    <row r="71" spans="10:11" x14ac:dyDescent="0.2">
      <c r="J71" s="8"/>
      <c r="K71" s="12"/>
    </row>
    <row r="72" spans="10:11" x14ac:dyDescent="0.2">
      <c r="J72" s="8"/>
      <c r="K72" s="12"/>
    </row>
    <row r="73" spans="10:11" x14ac:dyDescent="0.2">
      <c r="J73" s="8"/>
      <c r="K73" s="12"/>
    </row>
    <row r="74" spans="10:11" x14ac:dyDescent="0.2">
      <c r="J74" s="8"/>
      <c r="K74" s="12"/>
    </row>
    <row r="75" spans="10:11" x14ac:dyDescent="0.2">
      <c r="J75" s="8"/>
      <c r="K75" s="12"/>
    </row>
    <row r="76" spans="10:11" x14ac:dyDescent="0.2">
      <c r="J76" s="8"/>
      <c r="K76" s="12"/>
    </row>
    <row r="77" spans="10:11" x14ac:dyDescent="0.2">
      <c r="J77" s="8"/>
      <c r="K77" s="12"/>
    </row>
    <row r="78" spans="10:11" x14ac:dyDescent="0.2">
      <c r="J78" s="8"/>
      <c r="K78" s="12"/>
    </row>
    <row r="79" spans="10:11" x14ac:dyDescent="0.2">
      <c r="J79" s="8"/>
      <c r="K79" s="12"/>
    </row>
    <row r="80" spans="10:11" x14ac:dyDescent="0.2">
      <c r="J80" s="8"/>
      <c r="K80" s="12"/>
    </row>
    <row r="81" spans="10:11" x14ac:dyDescent="0.2">
      <c r="J81" s="8"/>
      <c r="K81" s="12"/>
    </row>
    <row r="82" spans="10:11" x14ac:dyDescent="0.2">
      <c r="J82" s="8"/>
      <c r="K82" s="12"/>
    </row>
    <row r="83" spans="10:11" x14ac:dyDescent="0.2">
      <c r="J83" s="8"/>
      <c r="K83" s="12"/>
    </row>
    <row r="84" spans="10:11" x14ac:dyDescent="0.2">
      <c r="J84" s="8"/>
      <c r="K84" s="12"/>
    </row>
    <row r="85" spans="10:11" x14ac:dyDescent="0.2">
      <c r="J85" s="8"/>
      <c r="K85" s="12"/>
    </row>
    <row r="86" spans="10:11" x14ac:dyDescent="0.2">
      <c r="J86" s="8"/>
      <c r="K86" s="12"/>
    </row>
    <row r="87" spans="10:11" x14ac:dyDescent="0.2">
      <c r="J87" s="8"/>
      <c r="K87" s="12"/>
    </row>
    <row r="88" spans="10:11" x14ac:dyDescent="0.2">
      <c r="J88" s="8"/>
      <c r="K88" s="12"/>
    </row>
    <row r="89" spans="10:11" x14ac:dyDescent="0.2">
      <c r="J89" s="8"/>
      <c r="K89" s="12"/>
    </row>
    <row r="90" spans="10:11" x14ac:dyDescent="0.2">
      <c r="J90" s="8"/>
      <c r="K90" s="12"/>
    </row>
    <row r="91" spans="10:11" x14ac:dyDescent="0.2">
      <c r="J91" s="8"/>
      <c r="K91" s="12"/>
    </row>
    <row r="92" spans="10:11" x14ac:dyDescent="0.2">
      <c r="J92" s="8"/>
      <c r="K92" s="12"/>
    </row>
    <row r="93" spans="10:11" x14ac:dyDescent="0.2">
      <c r="J93" s="13"/>
    </row>
    <row r="94" spans="10:11" x14ac:dyDescent="0.2">
      <c r="J94" s="13"/>
    </row>
    <row r="95" spans="10:11" x14ac:dyDescent="0.2">
      <c r="J95" s="13"/>
    </row>
    <row r="96" spans="10:11" x14ac:dyDescent="0.2">
      <c r="J96" s="13"/>
    </row>
    <row r="97" spans="10:10" x14ac:dyDescent="0.2">
      <c r="J97" s="13"/>
    </row>
    <row r="98" spans="10:10" x14ac:dyDescent="0.2">
      <c r="J98" s="13"/>
    </row>
    <row r="99" spans="10:10" x14ac:dyDescent="0.2">
      <c r="J99" s="13"/>
    </row>
    <row r="100" spans="10:10" x14ac:dyDescent="0.2">
      <c r="J100" s="13"/>
    </row>
    <row r="101" spans="10:10" x14ac:dyDescent="0.2">
      <c r="J101" s="13"/>
    </row>
    <row r="102" spans="10:10" x14ac:dyDescent="0.2">
      <c r="J102" s="13"/>
    </row>
    <row r="103" spans="10:10" x14ac:dyDescent="0.2">
      <c r="J103" s="13"/>
    </row>
    <row r="104" spans="10:10" x14ac:dyDescent="0.2">
      <c r="J104" s="13"/>
    </row>
    <row r="105" spans="10:10" x14ac:dyDescent="0.2">
      <c r="J105" s="13"/>
    </row>
    <row r="106" spans="10:10" x14ac:dyDescent="0.2">
      <c r="J106" s="13"/>
    </row>
    <row r="107" spans="10:10" x14ac:dyDescent="0.2">
      <c r="J107" s="13"/>
    </row>
    <row r="108" spans="10:10" x14ac:dyDescent="0.2">
      <c r="J108" s="13"/>
    </row>
    <row r="109" spans="10:10" x14ac:dyDescent="0.2">
      <c r="J109" s="13"/>
    </row>
    <row r="110" spans="10:10" x14ac:dyDescent="0.2">
      <c r="J110" s="13"/>
    </row>
    <row r="111" spans="10:10" x14ac:dyDescent="0.2">
      <c r="J111" s="13"/>
    </row>
    <row r="112" spans="10:10" x14ac:dyDescent="0.2">
      <c r="J112" s="13"/>
    </row>
    <row r="113" spans="10:10" x14ac:dyDescent="0.2">
      <c r="J113" s="13"/>
    </row>
    <row r="114" spans="10:10" x14ac:dyDescent="0.2">
      <c r="J114" s="13"/>
    </row>
    <row r="115" spans="10:10" x14ac:dyDescent="0.2">
      <c r="J115" s="13"/>
    </row>
    <row r="116" spans="10:10" x14ac:dyDescent="0.2">
      <c r="J116" s="13"/>
    </row>
    <row r="117" spans="10:10" x14ac:dyDescent="0.2">
      <c r="J117" s="13"/>
    </row>
    <row r="118" spans="10:10" x14ac:dyDescent="0.2">
      <c r="J118" s="13"/>
    </row>
    <row r="119" spans="10:10" x14ac:dyDescent="0.2">
      <c r="J119" s="13"/>
    </row>
    <row r="120" spans="10:10" x14ac:dyDescent="0.2">
      <c r="J120" s="13"/>
    </row>
    <row r="121" spans="10:10" x14ac:dyDescent="0.2">
      <c r="J121" s="13"/>
    </row>
    <row r="122" spans="10:10" x14ac:dyDescent="0.2">
      <c r="J122" s="13"/>
    </row>
    <row r="123" spans="10:10" x14ac:dyDescent="0.2">
      <c r="J123" s="13"/>
    </row>
    <row r="124" spans="10:10" x14ac:dyDescent="0.2">
      <c r="J124" s="13"/>
    </row>
    <row r="125" spans="10:10" x14ac:dyDescent="0.2">
      <c r="J125" s="13"/>
    </row>
    <row r="126" spans="10:10" x14ac:dyDescent="0.2">
      <c r="J126" s="13"/>
    </row>
    <row r="127" spans="10:10" x14ac:dyDescent="0.2">
      <c r="J127" s="13"/>
    </row>
    <row r="128" spans="10:10" x14ac:dyDescent="0.2">
      <c r="J128" s="13"/>
    </row>
    <row r="129" spans="10:10" x14ac:dyDescent="0.2">
      <c r="J129" s="13"/>
    </row>
    <row r="130" spans="10:10" x14ac:dyDescent="0.2">
      <c r="J130" s="13"/>
    </row>
    <row r="131" spans="10:10" x14ac:dyDescent="0.2">
      <c r="J131" s="13"/>
    </row>
    <row r="132" spans="10:10" x14ac:dyDescent="0.2">
      <c r="J132" s="13"/>
    </row>
    <row r="133" spans="10:10" x14ac:dyDescent="0.2">
      <c r="J133" s="13"/>
    </row>
    <row r="134" spans="10:10" x14ac:dyDescent="0.2">
      <c r="J134" s="13"/>
    </row>
    <row r="135" spans="10:10" x14ac:dyDescent="0.2">
      <c r="J135" s="13"/>
    </row>
    <row r="136" spans="10:10" x14ac:dyDescent="0.2">
      <c r="J136" s="13"/>
    </row>
    <row r="137" spans="10:10" x14ac:dyDescent="0.2">
      <c r="J137" s="13"/>
    </row>
    <row r="138" spans="10:10" x14ac:dyDescent="0.2">
      <c r="J138" s="13"/>
    </row>
    <row r="139" spans="10:10" x14ac:dyDescent="0.2">
      <c r="J139" s="13"/>
    </row>
    <row r="140" spans="10:10" x14ac:dyDescent="0.2">
      <c r="J140" s="13"/>
    </row>
    <row r="141" spans="10:10" x14ac:dyDescent="0.2">
      <c r="J141" s="13"/>
    </row>
    <row r="142" spans="10:10" x14ac:dyDescent="0.2">
      <c r="J142" s="13"/>
    </row>
    <row r="143" spans="10:10" x14ac:dyDescent="0.2">
      <c r="J143" s="13"/>
    </row>
    <row r="144" spans="10:10" x14ac:dyDescent="0.2">
      <c r="J144" s="13"/>
    </row>
    <row r="145" spans="10:10" x14ac:dyDescent="0.2">
      <c r="J145" s="13"/>
    </row>
    <row r="146" spans="10:10" x14ac:dyDescent="0.2">
      <c r="J146" s="13"/>
    </row>
    <row r="147" spans="10:10" x14ac:dyDescent="0.2">
      <c r="J147" s="13"/>
    </row>
    <row r="148" spans="10:10" x14ac:dyDescent="0.2">
      <c r="J148" s="13"/>
    </row>
  </sheetData>
  <printOptions gridLines="1" gridLinesSet="0"/>
  <pageMargins left="0.78740157499999996" right="0.78740157499999996" top="0.984251969" bottom="0.984251969" header="0.49212598499999999" footer="0.49212598499999999"/>
  <headerFooter alignWithMargins="0">
    <oddHeader>&amp;A</oddHead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preços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assef</dc:creator>
  <cp:lastModifiedBy>Roberto</cp:lastModifiedBy>
  <dcterms:created xsi:type="dcterms:W3CDTF">2002-02-05T18:37:34Z</dcterms:created>
  <dcterms:modified xsi:type="dcterms:W3CDTF">2022-05-05T20:14:56Z</dcterms:modified>
</cp:coreProperties>
</file>