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se\Documents\Documentos\Gerência de Preços Ebook\"/>
    </mc:Choice>
  </mc:AlternateContent>
  <xr:revisionPtr revIDLastSave="0" documentId="13_ncr:40009_{F40A954A-33EC-4C1B-AB8B-12B4AF6FF710}" xr6:coauthVersionLast="46" xr6:coauthVersionMax="46" xr10:uidLastSave="{00000000-0000-0000-0000-000000000000}"/>
  <bookViews>
    <workbookView xWindow="-20520" yWindow="-120" windowWidth="20640" windowHeight="11160"/>
  </bookViews>
  <sheets>
    <sheet name="preç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K5" i="1"/>
  <c r="L5" i="1" s="1"/>
  <c r="I8" i="1"/>
  <c r="I11" i="1" s="1"/>
  <c r="I13" i="1" s="1"/>
  <c r="J8" i="1"/>
  <c r="J11" i="1" s="1"/>
  <c r="J13" i="1" s="1"/>
  <c r="B17" i="1"/>
  <c r="B28" i="1" s="1"/>
  <c r="B23" i="1"/>
  <c r="B25" i="1" s="1"/>
  <c r="C17" i="1"/>
  <c r="C23" i="1"/>
  <c r="C25" i="1" s="1"/>
  <c r="C28" i="1" s="1"/>
  <c r="D17" i="1"/>
  <c r="D23" i="1"/>
  <c r="D25" i="1"/>
  <c r="D28" i="1" s="1"/>
  <c r="E17" i="1"/>
  <c r="E23" i="1"/>
  <c r="E25" i="1"/>
  <c r="E28" i="1" s="1"/>
  <c r="F17" i="1"/>
  <c r="F23" i="1" s="1"/>
  <c r="F25" i="1" s="1"/>
  <c r="F28" i="1" s="1"/>
  <c r="G17" i="1"/>
  <c r="G23" i="1" s="1"/>
  <c r="G25" i="1" s="1"/>
  <c r="H17" i="1"/>
  <c r="H23" i="1" s="1"/>
  <c r="H25" i="1" s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J23" i="1" l="1"/>
  <c r="J25" i="1" s="1"/>
  <c r="J28" i="1" s="1"/>
  <c r="I23" i="1"/>
  <c r="I25" i="1" s="1"/>
  <c r="I28" i="1" s="1"/>
  <c r="L8" i="1"/>
  <c r="M5" i="1"/>
  <c r="H28" i="1"/>
  <c r="K8" i="1"/>
  <c r="G28" i="1"/>
  <c r="N5" i="1" l="1"/>
  <c r="M8" i="1"/>
  <c r="K11" i="1"/>
  <c r="K13" i="1" s="1"/>
  <c r="L11" i="1"/>
  <c r="L13" i="1"/>
  <c r="K23" i="1" l="1"/>
  <c r="K25" i="1" s="1"/>
  <c r="K28" i="1"/>
  <c r="M11" i="1"/>
  <c r="M13" i="1"/>
  <c r="N8" i="1"/>
  <c r="O5" i="1"/>
  <c r="L23" i="1"/>
  <c r="L25" i="1" s="1"/>
  <c r="L28" i="1" s="1"/>
  <c r="O8" i="1" l="1"/>
  <c r="P5" i="1"/>
  <c r="M23" i="1"/>
  <c r="M25" i="1" s="1"/>
  <c r="M28" i="1" s="1"/>
  <c r="N11" i="1"/>
  <c r="N13" i="1" s="1"/>
  <c r="N23" i="1" l="1"/>
  <c r="N25" i="1" s="1"/>
  <c r="N28" i="1" s="1"/>
  <c r="Q5" i="1"/>
  <c r="P8" i="1"/>
  <c r="O11" i="1"/>
  <c r="O13" i="1" s="1"/>
  <c r="O23" i="1" l="1"/>
  <c r="O25" i="1" s="1"/>
  <c r="O28" i="1" s="1"/>
  <c r="P11" i="1"/>
  <c r="P13" i="1" s="1"/>
  <c r="Q8" i="1"/>
  <c r="R5" i="1"/>
  <c r="P23" i="1" l="1"/>
  <c r="P25" i="1" s="1"/>
  <c r="P28" i="1" s="1"/>
  <c r="R8" i="1"/>
  <c r="S5" i="1"/>
  <c r="Q11" i="1"/>
  <c r="Q13" i="1" s="1"/>
  <c r="Q23" i="1" l="1"/>
  <c r="Q25" i="1" s="1"/>
  <c r="Q28" i="1"/>
  <c r="T5" i="1"/>
  <c r="S8" i="1"/>
  <c r="R11" i="1"/>
  <c r="R13" i="1"/>
  <c r="S11" i="1" l="1"/>
  <c r="S13" i="1" s="1"/>
  <c r="U5" i="1"/>
  <c r="T8" i="1"/>
  <c r="R23" i="1"/>
  <c r="R25" i="1" s="1"/>
  <c r="R28" i="1" s="1"/>
  <c r="S23" i="1" l="1"/>
  <c r="S25" i="1" s="1"/>
  <c r="S28" i="1"/>
  <c r="U8" i="1"/>
  <c r="V5" i="1"/>
  <c r="T11" i="1"/>
  <c r="T13" i="1" s="1"/>
  <c r="T23" i="1" l="1"/>
  <c r="T25" i="1" s="1"/>
  <c r="T28" i="1" s="1"/>
  <c r="V8" i="1"/>
  <c r="W5" i="1"/>
  <c r="U11" i="1"/>
  <c r="U13" i="1" s="1"/>
  <c r="U23" i="1" l="1"/>
  <c r="U25" i="1" s="1"/>
  <c r="U28" i="1" s="1"/>
  <c r="W8" i="1"/>
  <c r="X5" i="1"/>
  <c r="V11" i="1"/>
  <c r="V13" i="1" s="1"/>
  <c r="V23" i="1" l="1"/>
  <c r="V25" i="1" s="1"/>
  <c r="V28" i="1"/>
  <c r="W11" i="1"/>
  <c r="W13" i="1" s="1"/>
  <c r="Y5" i="1"/>
  <c r="Y8" i="1" s="1"/>
  <c r="X8" i="1"/>
  <c r="W23" i="1" l="1"/>
  <c r="W25" i="1" s="1"/>
  <c r="W28" i="1" s="1"/>
  <c r="X11" i="1"/>
  <c r="X13" i="1"/>
  <c r="Y13" i="1"/>
  <c r="Y11" i="1"/>
  <c r="X23" i="1" l="1"/>
  <c r="X25" i="1" s="1"/>
  <c r="X28" i="1" s="1"/>
  <c r="Y23" i="1"/>
  <c r="Y25" i="1" s="1"/>
  <c r="Y28" i="1" s="1"/>
  <c r="B30" i="1" l="1"/>
  <c r="B33" i="1"/>
</calcChain>
</file>

<file path=xl/sharedStrings.xml><?xml version="1.0" encoding="utf-8"?>
<sst xmlns="http://schemas.openxmlformats.org/spreadsheetml/2006/main" count="20" uniqueCount="20">
  <si>
    <t>Mês</t>
  </si>
  <si>
    <t>preço de venda</t>
  </si>
  <si>
    <t>custos variáveis</t>
  </si>
  <si>
    <t>Investimentos</t>
  </si>
  <si>
    <t>Programação</t>
  </si>
  <si>
    <t>Embalagem</t>
  </si>
  <si>
    <t>Acessórios</t>
  </si>
  <si>
    <t>quantidade estimada</t>
  </si>
  <si>
    <t>receita prevista</t>
  </si>
  <si>
    <t>margem de contribuição</t>
  </si>
  <si>
    <t>custos fixos associados</t>
  </si>
  <si>
    <t>Lançamento</t>
  </si>
  <si>
    <t>(25% da receita)</t>
  </si>
  <si>
    <t>Fluxo de caixa</t>
  </si>
  <si>
    <t>VPL</t>
  </si>
  <si>
    <t>Taxa para VPL (% ao mês)</t>
  </si>
  <si>
    <t>após os impostos</t>
  </si>
  <si>
    <t xml:space="preserve">TIR (% mensal) </t>
  </si>
  <si>
    <t>Lucro Antes dos impostos</t>
  </si>
  <si>
    <t>IRPJ + CSLL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</si>
</sst>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&quot;R$ &quot;* #,##0.00_);_(&quot;R$ &quot;* \(#,##0.00\);_(&quot;R$ &quot;* &quot;-&quot;??_);_(@_)"/>
    <numFmt numFmtId="177" formatCode="_(* #,##0.00_);_(* \(#,##0.00\);_(* &quot;-&quot;??_);_(@_)"/>
    <numFmt numFmtId="181" formatCode="_(&quot;R$ &quot;* #,##0_);_(&quot;R$ &quot;* \(#,##0\);_(&quot;R$ &quot;* &quot;-&quot;??_);_(@_)"/>
  </numFmts>
  <fonts count="3" x14ac:knownFonts="1">
    <font>
      <sz val="10"/>
      <name val="Arial"/>
    </font>
    <font>
      <sz val="10"/>
      <name val="Arial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11">
    <xf numFmtId="0" fontId="0" fillId="0" borderId="0" xfId="0"/>
    <xf numFmtId="38" fontId="2" fillId="0" borderId="0" xfId="0" applyNumberFormat="1" applyFont="1" applyAlignment="1">
      <alignment horizontal="center"/>
    </xf>
    <xf numFmtId="38" fontId="2" fillId="2" borderId="0" xfId="0" applyNumberFormat="1" applyFont="1" applyFill="1" applyAlignment="1">
      <alignment horizontal="center"/>
    </xf>
    <xf numFmtId="38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8" fontId="2" fillId="0" borderId="0" xfId="2" applyNumberFormat="1" applyFont="1" applyAlignment="1">
      <alignment horizontal="center"/>
    </xf>
    <xf numFmtId="38" fontId="2" fillId="2" borderId="0" xfId="2" applyNumberFormat="1" applyFont="1" applyFill="1" applyAlignment="1">
      <alignment horizontal="center"/>
    </xf>
    <xf numFmtId="181" fontId="2" fillId="2" borderId="0" xfId="1" applyNumberFormat="1" applyFont="1" applyFill="1" applyAlignment="1">
      <alignment horizontal="center"/>
    </xf>
    <xf numFmtId="9" fontId="2" fillId="0" borderId="0" xfId="0" applyNumberFormat="1" applyFont="1" applyAlignment="1">
      <alignment horizontal="center"/>
    </xf>
    <xf numFmtId="10" fontId="2" fillId="2" borderId="0" xfId="0" applyNumberFormat="1" applyFont="1" applyFill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C36"/>
  <sheetViews>
    <sheetView tabSelected="1" zoomScale="75" workbookViewId="0">
      <selection activeCell="B31" sqref="B31"/>
    </sheetView>
  </sheetViews>
  <sheetFormatPr defaultRowHeight="15" x14ac:dyDescent="0.25"/>
  <cols>
    <col min="1" max="1" width="29.42578125" style="5" customWidth="1"/>
    <col min="2" max="2" width="13.42578125" style="5" bestFit="1" customWidth="1"/>
    <col min="3" max="8" width="9.42578125" style="5" bestFit="1" customWidth="1"/>
    <col min="9" max="9" width="12.140625" style="5" customWidth="1"/>
    <col min="10" max="10" width="9.42578125" style="5" customWidth="1"/>
    <col min="11" max="25" width="9.42578125" style="5" bestFit="1" customWidth="1"/>
    <col min="26" max="16384" width="9.140625" style="5"/>
  </cols>
  <sheetData>
    <row r="3" spans="1:55" x14ac:dyDescent="0.25">
      <c r="A3" s="5" t="s">
        <v>0</v>
      </c>
      <c r="B3" s="5">
        <v>1</v>
      </c>
      <c r="C3" s="5">
        <f t="shared" ref="C3:Y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</row>
    <row r="5" spans="1:55" s="1" customFormat="1" x14ac:dyDescent="0.25">
      <c r="A5" s="1" t="s">
        <v>7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150</v>
      </c>
      <c r="J5" s="1">
        <v>120</v>
      </c>
      <c r="K5" s="1">
        <f>J5</f>
        <v>120</v>
      </c>
      <c r="L5" s="1">
        <f t="shared" ref="L5:Y5" si="1">K5</f>
        <v>120</v>
      </c>
      <c r="M5" s="1">
        <f t="shared" si="1"/>
        <v>120</v>
      </c>
      <c r="N5" s="1">
        <f t="shared" si="1"/>
        <v>120</v>
      </c>
      <c r="O5" s="1">
        <f t="shared" si="1"/>
        <v>120</v>
      </c>
      <c r="P5" s="1">
        <f t="shared" si="1"/>
        <v>120</v>
      </c>
      <c r="Q5" s="1">
        <f t="shared" si="1"/>
        <v>120</v>
      </c>
      <c r="R5" s="1">
        <f t="shared" si="1"/>
        <v>120</v>
      </c>
      <c r="S5" s="1">
        <f t="shared" si="1"/>
        <v>120</v>
      </c>
      <c r="T5" s="1">
        <f t="shared" si="1"/>
        <v>120</v>
      </c>
      <c r="U5" s="1">
        <f t="shared" si="1"/>
        <v>120</v>
      </c>
      <c r="V5" s="1">
        <f t="shared" si="1"/>
        <v>120</v>
      </c>
      <c r="W5" s="1">
        <f t="shared" si="1"/>
        <v>120</v>
      </c>
      <c r="X5" s="1">
        <f t="shared" si="1"/>
        <v>120</v>
      </c>
      <c r="Y5" s="1">
        <f t="shared" si="1"/>
        <v>120</v>
      </c>
    </row>
    <row r="6" spans="1:55" s="1" customFormat="1" x14ac:dyDescent="0.25"/>
    <row r="7" spans="1:55" s="1" customFormat="1" x14ac:dyDescent="0.25">
      <c r="A7" s="1" t="s">
        <v>1</v>
      </c>
      <c r="B7" s="6"/>
      <c r="C7" s="6"/>
      <c r="D7" s="6"/>
      <c r="E7" s="6"/>
      <c r="F7" s="6"/>
      <c r="G7" s="6"/>
      <c r="H7" s="6"/>
      <c r="I7" s="6">
        <v>350</v>
      </c>
      <c r="J7" s="6">
        <v>350</v>
      </c>
      <c r="K7" s="6">
        <v>350</v>
      </c>
      <c r="L7" s="6">
        <v>350</v>
      </c>
      <c r="M7" s="6">
        <v>350</v>
      </c>
      <c r="N7" s="6">
        <v>350</v>
      </c>
      <c r="O7" s="6">
        <v>350</v>
      </c>
      <c r="P7" s="6">
        <v>350</v>
      </c>
      <c r="Q7" s="6">
        <v>350</v>
      </c>
      <c r="R7" s="6">
        <v>350</v>
      </c>
      <c r="S7" s="6">
        <v>350</v>
      </c>
      <c r="T7" s="6">
        <v>350</v>
      </c>
      <c r="U7" s="6">
        <v>350</v>
      </c>
      <c r="V7" s="6">
        <v>350</v>
      </c>
      <c r="W7" s="6">
        <v>350</v>
      </c>
      <c r="X7" s="6">
        <v>350</v>
      </c>
      <c r="Y7" s="6">
        <v>350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1:55" s="1" customFormat="1" x14ac:dyDescent="0.25">
      <c r="A8" s="1" t="s">
        <v>8</v>
      </c>
      <c r="I8" s="2">
        <f>I5*I7</f>
        <v>52500</v>
      </c>
      <c r="J8" s="2">
        <f t="shared" ref="J8:Y8" si="2">J5*J7</f>
        <v>42000</v>
      </c>
      <c r="K8" s="2">
        <f t="shared" si="2"/>
        <v>42000</v>
      </c>
      <c r="L8" s="2">
        <f t="shared" si="2"/>
        <v>42000</v>
      </c>
      <c r="M8" s="2">
        <f t="shared" si="2"/>
        <v>42000</v>
      </c>
      <c r="N8" s="2">
        <f t="shared" si="2"/>
        <v>42000</v>
      </c>
      <c r="O8" s="2">
        <f t="shared" si="2"/>
        <v>42000</v>
      </c>
      <c r="P8" s="2">
        <f t="shared" si="2"/>
        <v>42000</v>
      </c>
      <c r="Q8" s="2">
        <f t="shared" si="2"/>
        <v>42000</v>
      </c>
      <c r="R8" s="2">
        <f t="shared" si="2"/>
        <v>42000</v>
      </c>
      <c r="S8" s="2">
        <f t="shared" si="2"/>
        <v>42000</v>
      </c>
      <c r="T8" s="2">
        <f t="shared" si="2"/>
        <v>42000</v>
      </c>
      <c r="U8" s="2">
        <f t="shared" si="2"/>
        <v>42000</v>
      </c>
      <c r="V8" s="2">
        <f t="shared" si="2"/>
        <v>42000</v>
      </c>
      <c r="W8" s="2">
        <f t="shared" si="2"/>
        <v>42000</v>
      </c>
      <c r="X8" s="2">
        <f t="shared" si="2"/>
        <v>42000</v>
      </c>
      <c r="Y8" s="2">
        <f t="shared" si="2"/>
        <v>42000</v>
      </c>
    </row>
    <row r="9" spans="1:55" s="1" customFormat="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1:55" s="1" customFormat="1" x14ac:dyDescent="0.25">
      <c r="A10" s="1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1:55" s="1" customFormat="1" x14ac:dyDescent="0.25">
      <c r="A11" s="1" t="s">
        <v>12</v>
      </c>
      <c r="B11" s="6"/>
      <c r="C11" s="6"/>
      <c r="D11" s="6"/>
      <c r="E11" s="6"/>
      <c r="F11" s="6"/>
      <c r="G11" s="6"/>
      <c r="H11" s="6"/>
      <c r="I11" s="7">
        <f>-I8*25%</f>
        <v>-13125</v>
      </c>
      <c r="J11" s="7">
        <f t="shared" ref="J11:Y11" si="3">-J8*25%</f>
        <v>-10500</v>
      </c>
      <c r="K11" s="7">
        <f t="shared" si="3"/>
        <v>-10500</v>
      </c>
      <c r="L11" s="7">
        <f t="shared" si="3"/>
        <v>-10500</v>
      </c>
      <c r="M11" s="7">
        <f t="shared" si="3"/>
        <v>-10500</v>
      </c>
      <c r="N11" s="7">
        <f t="shared" si="3"/>
        <v>-10500</v>
      </c>
      <c r="O11" s="7">
        <f t="shared" si="3"/>
        <v>-10500</v>
      </c>
      <c r="P11" s="7">
        <f t="shared" si="3"/>
        <v>-10500</v>
      </c>
      <c r="Q11" s="7">
        <f t="shared" si="3"/>
        <v>-10500</v>
      </c>
      <c r="R11" s="7">
        <f t="shared" si="3"/>
        <v>-10500</v>
      </c>
      <c r="S11" s="7">
        <f t="shared" si="3"/>
        <v>-10500</v>
      </c>
      <c r="T11" s="7">
        <f t="shared" si="3"/>
        <v>-10500</v>
      </c>
      <c r="U11" s="7">
        <f t="shared" si="3"/>
        <v>-10500</v>
      </c>
      <c r="V11" s="7">
        <f t="shared" si="3"/>
        <v>-10500</v>
      </c>
      <c r="W11" s="7">
        <f t="shared" si="3"/>
        <v>-10500</v>
      </c>
      <c r="X11" s="7">
        <f t="shared" si="3"/>
        <v>-10500</v>
      </c>
      <c r="Y11" s="7">
        <f t="shared" si="3"/>
        <v>-10500</v>
      </c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s="1" customForma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1:55" s="1" customFormat="1" x14ac:dyDescent="0.25">
      <c r="A13" s="1" t="s">
        <v>9</v>
      </c>
      <c r="B13" s="6"/>
      <c r="C13" s="6"/>
      <c r="D13" s="6"/>
      <c r="E13" s="6"/>
      <c r="F13" s="6"/>
      <c r="G13" s="6"/>
      <c r="H13" s="6"/>
      <c r="I13" s="7">
        <f>I8+I11</f>
        <v>39375</v>
      </c>
      <c r="J13" s="7">
        <f t="shared" ref="J13:Y13" si="4">J8+J11</f>
        <v>31500</v>
      </c>
      <c r="K13" s="7">
        <f t="shared" si="4"/>
        <v>31500</v>
      </c>
      <c r="L13" s="7">
        <f t="shared" si="4"/>
        <v>31500</v>
      </c>
      <c r="M13" s="7">
        <f t="shared" si="4"/>
        <v>31500</v>
      </c>
      <c r="N13" s="7">
        <f t="shared" si="4"/>
        <v>31500</v>
      </c>
      <c r="O13" s="7">
        <f t="shared" si="4"/>
        <v>31500</v>
      </c>
      <c r="P13" s="7">
        <f t="shared" si="4"/>
        <v>31500</v>
      </c>
      <c r="Q13" s="7">
        <f t="shared" si="4"/>
        <v>31500</v>
      </c>
      <c r="R13" s="7">
        <f t="shared" si="4"/>
        <v>31500</v>
      </c>
      <c r="S13" s="7">
        <f t="shared" si="4"/>
        <v>31500</v>
      </c>
      <c r="T13" s="7">
        <f t="shared" si="4"/>
        <v>31500</v>
      </c>
      <c r="U13" s="7">
        <f t="shared" si="4"/>
        <v>31500</v>
      </c>
      <c r="V13" s="7">
        <f t="shared" si="4"/>
        <v>31500</v>
      </c>
      <c r="W13" s="7">
        <f t="shared" si="4"/>
        <v>31500</v>
      </c>
      <c r="X13" s="7">
        <f t="shared" si="4"/>
        <v>31500</v>
      </c>
      <c r="Y13" s="7">
        <f t="shared" si="4"/>
        <v>31500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1:55" s="1" customForma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1:55" s="1" customFormat="1" x14ac:dyDescent="0.25">
      <c r="A15" s="1" t="s">
        <v>10</v>
      </c>
      <c r="B15" s="6">
        <v>-2000</v>
      </c>
      <c r="C15" s="6">
        <v>-2000</v>
      </c>
      <c r="D15" s="6">
        <v>-2000</v>
      </c>
      <c r="E15" s="6">
        <v>-2000</v>
      </c>
      <c r="F15" s="6">
        <v>-2000</v>
      </c>
      <c r="G15" s="6">
        <v>-2000</v>
      </c>
      <c r="H15" s="6">
        <v>-2000</v>
      </c>
      <c r="I15" s="6">
        <v>-2000</v>
      </c>
      <c r="J15" s="6">
        <v>-4000</v>
      </c>
      <c r="K15" s="6">
        <v>-4000</v>
      </c>
      <c r="L15" s="6">
        <v>-4000</v>
      </c>
      <c r="M15" s="6">
        <v>-4000</v>
      </c>
      <c r="N15" s="6">
        <v>-4000</v>
      </c>
      <c r="O15" s="6">
        <v>-4000</v>
      </c>
      <c r="P15" s="6">
        <v>-4000</v>
      </c>
      <c r="Q15" s="6">
        <v>-4000</v>
      </c>
      <c r="R15" s="6">
        <v>-4000</v>
      </c>
      <c r="S15" s="6">
        <v>-4000</v>
      </c>
      <c r="T15" s="6">
        <v>-4000</v>
      </c>
      <c r="U15" s="6">
        <v>-4000</v>
      </c>
      <c r="V15" s="6">
        <v>-4000</v>
      </c>
      <c r="W15" s="6">
        <v>-4000</v>
      </c>
      <c r="X15" s="6">
        <v>-4000</v>
      </c>
      <c r="Y15" s="6">
        <v>-4000</v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1:55" s="1" customFormat="1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1:55" s="1" customFormat="1" x14ac:dyDescent="0.25">
      <c r="A17" s="1" t="s">
        <v>3</v>
      </c>
      <c r="B17" s="6">
        <f>SUM(B18:B21)</f>
        <v>-10000</v>
      </c>
      <c r="C17" s="6">
        <f t="shared" ref="C17:Y17" si="5">SUM(C18:C21)</f>
        <v>-10000</v>
      </c>
      <c r="D17" s="6">
        <f t="shared" si="5"/>
        <v>-10000</v>
      </c>
      <c r="E17" s="6">
        <f t="shared" si="5"/>
        <v>-10000</v>
      </c>
      <c r="F17" s="6">
        <f t="shared" si="5"/>
        <v>-30000</v>
      </c>
      <c r="G17" s="6">
        <f t="shared" si="5"/>
        <v>-5000</v>
      </c>
      <c r="H17" s="6">
        <f t="shared" si="5"/>
        <v>-30000</v>
      </c>
      <c r="I17" s="6">
        <f t="shared" si="5"/>
        <v>0</v>
      </c>
      <c r="J17" s="6">
        <f t="shared" si="5"/>
        <v>-40000</v>
      </c>
      <c r="K17" s="6">
        <f t="shared" si="5"/>
        <v>0</v>
      </c>
      <c r="L17" s="6">
        <f t="shared" si="5"/>
        <v>0</v>
      </c>
      <c r="M17" s="6">
        <f t="shared" si="5"/>
        <v>0</v>
      </c>
      <c r="N17" s="6">
        <f t="shared" si="5"/>
        <v>-40000</v>
      </c>
      <c r="O17" s="6">
        <f t="shared" si="5"/>
        <v>0</v>
      </c>
      <c r="P17" s="6">
        <f t="shared" si="5"/>
        <v>0</v>
      </c>
      <c r="Q17" s="6">
        <f t="shared" si="5"/>
        <v>0</v>
      </c>
      <c r="R17" s="6">
        <f t="shared" si="5"/>
        <v>-40000</v>
      </c>
      <c r="S17" s="6">
        <f t="shared" si="5"/>
        <v>0</v>
      </c>
      <c r="T17" s="6">
        <f t="shared" si="5"/>
        <v>0</v>
      </c>
      <c r="U17" s="6">
        <f t="shared" si="5"/>
        <v>0</v>
      </c>
      <c r="V17" s="6">
        <f t="shared" si="5"/>
        <v>-40000</v>
      </c>
      <c r="W17" s="6">
        <f t="shared" si="5"/>
        <v>0</v>
      </c>
      <c r="X17" s="6">
        <f t="shared" si="5"/>
        <v>0</v>
      </c>
      <c r="Y17" s="6">
        <f t="shared" si="5"/>
        <v>0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1:55" s="1" customFormat="1" x14ac:dyDescent="0.25">
      <c r="A18" s="1" t="s">
        <v>4</v>
      </c>
      <c r="B18" s="6">
        <v>-10000</v>
      </c>
      <c r="C18" s="6">
        <v>-10000</v>
      </c>
      <c r="D18" s="6">
        <v>-10000</v>
      </c>
      <c r="E18" s="6">
        <v>-10000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1:55" s="1" customFormat="1" x14ac:dyDescent="0.25">
      <c r="A19" s="1" t="s">
        <v>5</v>
      </c>
      <c r="B19" s="6"/>
      <c r="C19" s="6"/>
      <c r="D19" s="6"/>
      <c r="E19" s="6"/>
      <c r="F19" s="6">
        <v>-30000</v>
      </c>
      <c r="G19" s="6"/>
      <c r="H19" s="6"/>
      <c r="I19" s="6"/>
      <c r="J19" s="6">
        <v>-30000</v>
      </c>
      <c r="K19" s="6"/>
      <c r="L19" s="6"/>
      <c r="M19" s="6"/>
      <c r="N19" s="6">
        <v>-30000</v>
      </c>
      <c r="O19" s="6"/>
      <c r="P19" s="6"/>
      <c r="Q19" s="6"/>
      <c r="R19" s="6">
        <v>-30000</v>
      </c>
      <c r="S19" s="6"/>
      <c r="T19" s="6"/>
      <c r="U19" s="6"/>
      <c r="V19" s="6">
        <v>-30000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1:55" s="1" customFormat="1" x14ac:dyDescent="0.25">
      <c r="A20" s="1" t="s">
        <v>6</v>
      </c>
      <c r="B20" s="6"/>
      <c r="C20" s="6"/>
      <c r="D20" s="6"/>
      <c r="E20" s="6"/>
      <c r="F20" s="6"/>
      <c r="G20" s="6">
        <v>-5000</v>
      </c>
      <c r="H20" s="6"/>
      <c r="I20" s="6"/>
      <c r="J20" s="6">
        <v>-10000</v>
      </c>
      <c r="K20" s="6"/>
      <c r="L20" s="6"/>
      <c r="M20" s="6"/>
      <c r="N20" s="6">
        <v>-10000</v>
      </c>
      <c r="O20" s="6"/>
      <c r="P20" s="6"/>
      <c r="Q20" s="6"/>
      <c r="R20" s="6">
        <v>-10000</v>
      </c>
      <c r="S20" s="6"/>
      <c r="T20" s="6"/>
      <c r="U20" s="6"/>
      <c r="V20" s="6">
        <v>-10000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1:55" s="1" customFormat="1" x14ac:dyDescent="0.25">
      <c r="A21" s="1" t="s">
        <v>11</v>
      </c>
      <c r="H21" s="6">
        <v>-30000</v>
      </c>
    </row>
    <row r="22" spans="1:55" s="1" customFormat="1" x14ac:dyDescent="0.25"/>
    <row r="23" spans="1:55" s="1" customFormat="1" x14ac:dyDescent="0.25">
      <c r="A23" s="1" t="s">
        <v>18</v>
      </c>
      <c r="B23" s="2">
        <f>B13+B15+B17</f>
        <v>-12000</v>
      </c>
      <c r="C23" s="2">
        <f t="shared" ref="C23:X23" si="6">C13+C15+C17</f>
        <v>-12000</v>
      </c>
      <c r="D23" s="2">
        <f t="shared" si="6"/>
        <v>-12000</v>
      </c>
      <c r="E23" s="2">
        <f t="shared" si="6"/>
        <v>-12000</v>
      </c>
      <c r="F23" s="2">
        <f t="shared" si="6"/>
        <v>-32000</v>
      </c>
      <c r="G23" s="2">
        <f t="shared" si="6"/>
        <v>-7000</v>
      </c>
      <c r="H23" s="2">
        <f t="shared" si="6"/>
        <v>-32000</v>
      </c>
      <c r="I23" s="2">
        <f t="shared" si="6"/>
        <v>37375</v>
      </c>
      <c r="J23" s="2">
        <f t="shared" si="6"/>
        <v>-12500</v>
      </c>
      <c r="K23" s="2">
        <f t="shared" si="6"/>
        <v>27500</v>
      </c>
      <c r="L23" s="2">
        <f t="shared" si="6"/>
        <v>27500</v>
      </c>
      <c r="M23" s="2">
        <f t="shared" si="6"/>
        <v>27500</v>
      </c>
      <c r="N23" s="2">
        <f t="shared" si="6"/>
        <v>-12500</v>
      </c>
      <c r="O23" s="2">
        <f t="shared" si="6"/>
        <v>27500</v>
      </c>
      <c r="P23" s="2">
        <f t="shared" si="6"/>
        <v>27500</v>
      </c>
      <c r="Q23" s="2">
        <f t="shared" si="6"/>
        <v>27500</v>
      </c>
      <c r="R23" s="2">
        <f t="shared" si="6"/>
        <v>-12500</v>
      </c>
      <c r="S23" s="2">
        <f t="shared" si="6"/>
        <v>27500</v>
      </c>
      <c r="T23" s="2">
        <f t="shared" si="6"/>
        <v>27500</v>
      </c>
      <c r="U23" s="2">
        <f t="shared" si="6"/>
        <v>27500</v>
      </c>
      <c r="V23" s="2">
        <f t="shared" si="6"/>
        <v>-12500</v>
      </c>
      <c r="W23" s="2">
        <f t="shared" si="6"/>
        <v>27500</v>
      </c>
      <c r="X23" s="2">
        <f t="shared" si="6"/>
        <v>27500</v>
      </c>
      <c r="Y23" s="2">
        <f>Y13+Y15+Y17</f>
        <v>27500</v>
      </c>
      <c r="Z23" s="3"/>
      <c r="AA23" s="3"/>
    </row>
    <row r="24" spans="1:55" s="1" customFormat="1" x14ac:dyDescent="0.25"/>
    <row r="25" spans="1:55" s="1" customFormat="1" x14ac:dyDescent="0.25">
      <c r="A25" s="1" t="s">
        <v>19</v>
      </c>
      <c r="B25" s="2">
        <f>-IF(B23&lt;0,0,B23*34%)</f>
        <v>0</v>
      </c>
      <c r="C25" s="2">
        <f t="shared" ref="C25:Y25" si="7">-IF(C23&lt;0,0,C23*34%)</f>
        <v>0</v>
      </c>
      <c r="D25" s="2">
        <f t="shared" si="7"/>
        <v>0</v>
      </c>
      <c r="E25" s="2">
        <f t="shared" si="7"/>
        <v>0</v>
      </c>
      <c r="F25" s="2">
        <f t="shared" si="7"/>
        <v>0</v>
      </c>
      <c r="G25" s="2">
        <f t="shared" si="7"/>
        <v>0</v>
      </c>
      <c r="H25" s="2">
        <f t="shared" si="7"/>
        <v>0</v>
      </c>
      <c r="I25" s="2">
        <f t="shared" si="7"/>
        <v>-12707.500000000002</v>
      </c>
      <c r="J25" s="2">
        <f t="shared" si="7"/>
        <v>0</v>
      </c>
      <c r="K25" s="2">
        <f t="shared" si="7"/>
        <v>-9350</v>
      </c>
      <c r="L25" s="2">
        <f t="shared" si="7"/>
        <v>-9350</v>
      </c>
      <c r="M25" s="2">
        <f t="shared" si="7"/>
        <v>-9350</v>
      </c>
      <c r="N25" s="2">
        <f t="shared" si="7"/>
        <v>0</v>
      </c>
      <c r="O25" s="2">
        <f t="shared" si="7"/>
        <v>-9350</v>
      </c>
      <c r="P25" s="2">
        <f t="shared" si="7"/>
        <v>-9350</v>
      </c>
      <c r="Q25" s="2">
        <f t="shared" si="7"/>
        <v>-9350</v>
      </c>
      <c r="R25" s="2">
        <f t="shared" si="7"/>
        <v>0</v>
      </c>
      <c r="S25" s="2">
        <f t="shared" si="7"/>
        <v>-9350</v>
      </c>
      <c r="T25" s="2">
        <f t="shared" si="7"/>
        <v>-9350</v>
      </c>
      <c r="U25" s="2">
        <f t="shared" si="7"/>
        <v>-9350</v>
      </c>
      <c r="V25" s="2">
        <f t="shared" si="7"/>
        <v>0</v>
      </c>
      <c r="W25" s="2">
        <f t="shared" si="7"/>
        <v>-9350</v>
      </c>
      <c r="X25" s="2">
        <f t="shared" si="7"/>
        <v>-9350</v>
      </c>
      <c r="Y25" s="2">
        <f t="shared" si="7"/>
        <v>-9350</v>
      </c>
    </row>
    <row r="26" spans="1:55" s="1" customFormat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55" s="1" customFormat="1" x14ac:dyDescent="0.25">
      <c r="A27" s="1" t="s">
        <v>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55" s="1" customFormat="1" x14ac:dyDescent="0.25">
      <c r="A28" s="1" t="s">
        <v>16</v>
      </c>
      <c r="B28" s="2">
        <f t="shared" ref="B28:Y28" si="8">B13+B15+B17+B25</f>
        <v>-12000</v>
      </c>
      <c r="C28" s="2">
        <f t="shared" si="8"/>
        <v>-12000</v>
      </c>
      <c r="D28" s="2">
        <f t="shared" si="8"/>
        <v>-12000</v>
      </c>
      <c r="E28" s="2">
        <f t="shared" si="8"/>
        <v>-12000</v>
      </c>
      <c r="F28" s="2">
        <f t="shared" si="8"/>
        <v>-32000</v>
      </c>
      <c r="G28" s="2">
        <f t="shared" si="8"/>
        <v>-7000</v>
      </c>
      <c r="H28" s="2">
        <f t="shared" si="8"/>
        <v>-32000</v>
      </c>
      <c r="I28" s="2">
        <f t="shared" si="8"/>
        <v>24667.5</v>
      </c>
      <c r="J28" s="2">
        <f t="shared" si="8"/>
        <v>-12500</v>
      </c>
      <c r="K28" s="2">
        <f t="shared" si="8"/>
        <v>18150</v>
      </c>
      <c r="L28" s="2">
        <f t="shared" si="8"/>
        <v>18150</v>
      </c>
      <c r="M28" s="2">
        <f t="shared" si="8"/>
        <v>18150</v>
      </c>
      <c r="N28" s="2">
        <f t="shared" si="8"/>
        <v>-12500</v>
      </c>
      <c r="O28" s="2">
        <f t="shared" si="8"/>
        <v>18150</v>
      </c>
      <c r="P28" s="2">
        <f t="shared" si="8"/>
        <v>18150</v>
      </c>
      <c r="Q28" s="2">
        <f t="shared" si="8"/>
        <v>18150</v>
      </c>
      <c r="R28" s="2">
        <f t="shared" si="8"/>
        <v>-12500</v>
      </c>
      <c r="S28" s="2">
        <f t="shared" si="8"/>
        <v>18150</v>
      </c>
      <c r="T28" s="2">
        <f t="shared" si="8"/>
        <v>18150</v>
      </c>
      <c r="U28" s="2">
        <f t="shared" si="8"/>
        <v>18150</v>
      </c>
      <c r="V28" s="2">
        <f t="shared" si="8"/>
        <v>-12500</v>
      </c>
      <c r="W28" s="2">
        <f t="shared" si="8"/>
        <v>18150</v>
      </c>
      <c r="X28" s="2">
        <f t="shared" si="8"/>
        <v>18150</v>
      </c>
      <c r="Y28" s="2">
        <f t="shared" si="8"/>
        <v>18150</v>
      </c>
    </row>
    <row r="29" spans="1:55" x14ac:dyDescent="0.25">
      <c r="B29" s="3"/>
    </row>
    <row r="30" spans="1:55" x14ac:dyDescent="0.25">
      <c r="A30" s="5" t="s">
        <v>14</v>
      </c>
      <c r="B30" s="8">
        <f>NPV(B31,B28:Y28)</f>
        <v>50051.737963924432</v>
      </c>
    </row>
    <row r="31" spans="1:55" x14ac:dyDescent="0.25">
      <c r="A31" s="5" t="s">
        <v>15</v>
      </c>
      <c r="B31" s="9">
        <v>0.01</v>
      </c>
    </row>
    <row r="33" spans="1:2" x14ac:dyDescent="0.25">
      <c r="A33" s="5" t="s">
        <v>17</v>
      </c>
      <c r="B33" s="10">
        <f>IRR(B28:Y28,0.03)</f>
        <v>4.3521535631606323E-2</v>
      </c>
    </row>
    <row r="36" spans="1:2" x14ac:dyDescent="0.25">
      <c r="A36" s="4"/>
    </row>
  </sheetData>
  <pageMargins left="0.78740157499999996" right="0.78740157499999996" top="0.984251969" bottom="0.984251969" header="0.49212598499999999" footer="0.49212598499999999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preços</vt:lpstr>
    </vt:vector>
  </TitlesOfParts>
  <Company>Workgroup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Pcwin</dc:creator>
  <cp:lastModifiedBy>roberto assef</cp:lastModifiedBy>
  <dcterms:created xsi:type="dcterms:W3CDTF">2002-02-07T17:12:24Z</dcterms:created>
  <dcterms:modified xsi:type="dcterms:W3CDTF">2021-02-11T19:35:35Z</dcterms:modified>
</cp:coreProperties>
</file>