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sse\Documents\Documentos\Gerência de Preços Ebook\"/>
    </mc:Choice>
  </mc:AlternateContent>
  <xr:revisionPtr revIDLastSave="0" documentId="13_ncr:1_{A023F683-7D84-4092-BA56-0187A34F7F8B}" xr6:coauthVersionLast="46" xr6:coauthVersionMax="46" xr10:uidLastSave="{00000000-0000-0000-0000-000000000000}"/>
  <bookViews>
    <workbookView xWindow="-120" yWindow="-120" windowWidth="20730" windowHeight="11160" activeTab="1" xr2:uid="{00000000-000D-0000-FFFF-FFFF00000000}"/>
  </bookViews>
  <sheets>
    <sheet name="preços e marcas" sheetId="8" r:id="rId1"/>
    <sheet name="gráficos" sheetId="7" r:id="rId2"/>
    <sheet name="resumo" sheetId="6" r:id="rId3"/>
    <sheet name="count" sheetId="5" r:id="rId4"/>
    <sheet name="Rodizio " sheetId="4" r:id="rId5"/>
  </sheets>
  <definedNames>
    <definedName name="_xlnm._FilterDatabase" localSheetId="4" hidden="1">'Rodizio '!$A$2:$O$109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7" l="1"/>
  <c r="D25" i="7"/>
  <c r="C25" i="7"/>
  <c r="B25" i="7"/>
  <c r="E24" i="7"/>
  <c r="D24" i="7"/>
  <c r="C24" i="7"/>
  <c r="B24" i="7"/>
  <c r="A38" i="6"/>
  <c r="C24" i="5"/>
  <c r="D24" i="5"/>
  <c r="E24" i="5"/>
  <c r="F24" i="5"/>
  <c r="G24" i="5"/>
  <c r="H24" i="5"/>
  <c r="I24" i="5"/>
  <c r="J24" i="5"/>
  <c r="K24" i="5"/>
  <c r="H23" i="5"/>
  <c r="I23" i="5"/>
  <c r="J23" i="5"/>
  <c r="K23" i="5"/>
  <c r="C23" i="5"/>
  <c r="D23" i="5"/>
  <c r="E23" i="5"/>
  <c r="F23" i="5"/>
  <c r="G23" i="5"/>
  <c r="B23" i="5"/>
  <c r="C22" i="5"/>
  <c r="D22" i="5"/>
  <c r="E22" i="5"/>
  <c r="F22" i="5"/>
  <c r="G22" i="5"/>
  <c r="H22" i="5"/>
  <c r="I22" i="5"/>
  <c r="J22" i="5"/>
  <c r="K22" i="5"/>
  <c r="B22" i="5"/>
  <c r="J4" i="5"/>
  <c r="J3" i="5"/>
  <c r="J5" i="5"/>
  <c r="J6" i="5"/>
  <c r="O15" i="4"/>
  <c r="L23" i="5" s="1"/>
  <c r="O56" i="4"/>
  <c r="O70" i="4"/>
  <c r="O21" i="4"/>
  <c r="O49" i="4"/>
  <c r="L24" i="5"/>
  <c r="M24" i="5" s="1"/>
  <c r="B16" i="6" s="1"/>
  <c r="D10" i="7" s="1"/>
  <c r="D2" i="8" s="1"/>
  <c r="O64" i="4"/>
  <c r="O97" i="4"/>
  <c r="O29" i="4"/>
  <c r="L25" i="5" s="1"/>
  <c r="M25" i="5" s="1"/>
  <c r="B17" i="6" s="1"/>
  <c r="E10" i="7" s="1"/>
  <c r="E2" i="8" s="1"/>
  <c r="O42" i="4"/>
  <c r="O77" i="4"/>
  <c r="O90" i="4"/>
  <c r="O5" i="4"/>
  <c r="L16" i="5" s="1"/>
  <c r="O34" i="4"/>
  <c r="O85" i="4"/>
  <c r="B30" i="5"/>
  <c r="B31" i="5"/>
  <c r="C30" i="5"/>
  <c r="D30" i="5"/>
  <c r="E30" i="5"/>
  <c r="F30" i="5"/>
  <c r="G30" i="5"/>
  <c r="H30" i="5"/>
  <c r="I30" i="5"/>
  <c r="J30" i="5"/>
  <c r="K30" i="5"/>
  <c r="C31" i="5"/>
  <c r="D31" i="5"/>
  <c r="E31" i="5"/>
  <c r="F31" i="5"/>
  <c r="G31" i="5"/>
  <c r="H31" i="5"/>
  <c r="I31" i="5"/>
  <c r="J31" i="5"/>
  <c r="K31" i="5"/>
  <c r="B35" i="5"/>
  <c r="B36" i="5"/>
  <c r="C35" i="5"/>
  <c r="D35" i="5"/>
  <c r="E35" i="5"/>
  <c r="F35" i="5"/>
  <c r="G35" i="5"/>
  <c r="H35" i="5"/>
  <c r="I35" i="5"/>
  <c r="J35" i="5"/>
  <c r="K35" i="5"/>
  <c r="C36" i="5"/>
  <c r="D36" i="5"/>
  <c r="E36" i="5"/>
  <c r="F36" i="5"/>
  <c r="G36" i="5"/>
  <c r="H36" i="5"/>
  <c r="I36" i="5"/>
  <c r="J36" i="5"/>
  <c r="K36" i="5"/>
  <c r="B40" i="5"/>
  <c r="C40" i="5"/>
  <c r="D40" i="5"/>
  <c r="E40" i="5"/>
  <c r="F40" i="5"/>
  <c r="G40" i="5"/>
  <c r="H40" i="5"/>
  <c r="I40" i="5"/>
  <c r="J40" i="5"/>
  <c r="K40" i="5"/>
  <c r="B43" i="5"/>
  <c r="C43" i="5"/>
  <c r="D43" i="5"/>
  <c r="E43" i="5"/>
  <c r="F43" i="5"/>
  <c r="G43" i="5"/>
  <c r="H43" i="5"/>
  <c r="I43" i="5"/>
  <c r="J43" i="5"/>
  <c r="K43" i="5"/>
  <c r="O14" i="4"/>
  <c r="L30" i="5" s="1"/>
  <c r="M30" i="5" s="1"/>
  <c r="B22" i="6" s="1"/>
  <c r="D14" i="7" s="1"/>
  <c r="D3" i="8" s="1"/>
  <c r="O33" i="4"/>
  <c r="O78" i="4"/>
  <c r="O19" i="4"/>
  <c r="L31" i="5" s="1"/>
  <c r="M31" i="5" s="1"/>
  <c r="B23" i="6" s="1"/>
  <c r="E14" i="7" s="1"/>
  <c r="E3" i="8" s="1"/>
  <c r="O57" i="4"/>
  <c r="O69" i="4"/>
  <c r="O27" i="4"/>
  <c r="L35" i="5" s="1"/>
  <c r="O43" i="4"/>
  <c r="O89" i="4"/>
  <c r="O7" i="4"/>
  <c r="L36" i="5" s="1"/>
  <c r="M36" i="5" s="1"/>
  <c r="B28" i="6" s="1"/>
  <c r="D18" i="7" s="1"/>
  <c r="D4" i="8" s="1"/>
  <c r="O68" i="4"/>
  <c r="O84" i="4"/>
  <c r="O13" i="4"/>
  <c r="L40" i="5" s="1"/>
  <c r="O71" i="4"/>
  <c r="O98" i="4"/>
  <c r="O8" i="4"/>
  <c r="L43" i="5" s="1"/>
  <c r="M43" i="5" s="1"/>
  <c r="B35" i="6" s="1"/>
  <c r="E22" i="7" s="1"/>
  <c r="E5" i="8" s="1"/>
  <c r="O50" i="4"/>
  <c r="O83" i="4"/>
  <c r="C5" i="5"/>
  <c r="D5" i="5"/>
  <c r="E5" i="5"/>
  <c r="F5" i="5"/>
  <c r="G5" i="5"/>
  <c r="H5" i="5"/>
  <c r="I5" i="5"/>
  <c r="K5" i="5"/>
  <c r="A10" i="5"/>
  <c r="A3" i="6" s="1"/>
  <c r="A11" i="5"/>
  <c r="A4" i="6" s="1"/>
  <c r="A12" i="5"/>
  <c r="A5" i="6"/>
  <c r="A9" i="5"/>
  <c r="A2" i="6"/>
  <c r="A2" i="8" s="1"/>
  <c r="A4" i="5"/>
  <c r="A9" i="6" s="1"/>
  <c r="A5" i="5"/>
  <c r="A10" i="6" s="1"/>
  <c r="A6" i="5"/>
  <c r="A11" i="6" s="1"/>
  <c r="A3" i="5"/>
  <c r="A8" i="6"/>
  <c r="A32" i="6" s="1"/>
  <c r="A17" i="5"/>
  <c r="A18" i="5"/>
  <c r="A19" i="5"/>
  <c r="A16" i="5"/>
  <c r="C14" i="4"/>
  <c r="C19" i="4" s="1"/>
  <c r="C28" i="4" s="1"/>
  <c r="C33" i="4" s="1"/>
  <c r="C41" i="4" s="1"/>
  <c r="C48" i="4" s="1"/>
  <c r="C57" i="4" s="1"/>
  <c r="C62" i="4" s="1"/>
  <c r="C69" i="4" s="1"/>
  <c r="C78" i="4" s="1"/>
  <c r="C82" i="4" s="1"/>
  <c r="C91" i="4" s="1"/>
  <c r="C96" i="4" s="1"/>
  <c r="C13" i="4"/>
  <c r="C22" i="4"/>
  <c r="C26" i="4" s="1"/>
  <c r="C35" i="4" s="1"/>
  <c r="C40" i="4" s="1"/>
  <c r="C50" i="4" s="1"/>
  <c r="C55" i="4" s="1"/>
  <c r="C63" i="4" s="1"/>
  <c r="C71" i="4" s="1"/>
  <c r="C75" i="4" s="1"/>
  <c r="C83" i="4" s="1"/>
  <c r="C92" i="4" s="1"/>
  <c r="C98" i="4" s="1"/>
  <c r="C15" i="4"/>
  <c r="C21" i="4" s="1"/>
  <c r="C29" i="4" s="1"/>
  <c r="C34" i="4" s="1"/>
  <c r="C42" i="4" s="1"/>
  <c r="C49" i="4" s="1"/>
  <c r="C56" i="4" s="1"/>
  <c r="C64" i="4" s="1"/>
  <c r="C70" i="4" s="1"/>
  <c r="C77" i="4" s="1"/>
  <c r="C85" i="4" s="1"/>
  <c r="C90" i="4" s="1"/>
  <c r="C97" i="4" s="1"/>
  <c r="C12" i="4"/>
  <c r="C20" i="4"/>
  <c r="C27" i="4" s="1"/>
  <c r="N44" i="5"/>
  <c r="O26" i="4"/>
  <c r="L42" i="5" s="1"/>
  <c r="M42" i="5" s="1"/>
  <c r="B34" i="6" s="1"/>
  <c r="D22" i="7" s="1"/>
  <c r="D5" i="8" s="1"/>
  <c r="O40" i="4"/>
  <c r="O55" i="4"/>
  <c r="O92" i="4"/>
  <c r="O22" i="4"/>
  <c r="L41" i="5" s="1"/>
  <c r="M41" i="5" s="1"/>
  <c r="B33" i="6" s="1"/>
  <c r="C22" i="7" s="1"/>
  <c r="C5" i="8" s="1"/>
  <c r="O35" i="4"/>
  <c r="O63" i="4"/>
  <c r="O75" i="4"/>
  <c r="O20" i="4"/>
  <c r="O47" i="4"/>
  <c r="L34" i="5"/>
  <c r="O54" i="4"/>
  <c r="O76" i="4"/>
  <c r="O12" i="4"/>
  <c r="L37" i="5"/>
  <c r="M37" i="5" s="1"/>
  <c r="B29" i="6" s="1"/>
  <c r="E18" i="7" s="1"/>
  <c r="E4" i="8" s="1"/>
  <c r="O36" i="4"/>
  <c r="O61" i="4"/>
  <c r="N38" i="5"/>
  <c r="O96" i="4"/>
  <c r="O6" i="4"/>
  <c r="O48" i="4"/>
  <c r="O82" i="4"/>
  <c r="L29" i="5" s="1"/>
  <c r="M29" i="5" s="1"/>
  <c r="B21" i="6" s="1"/>
  <c r="C14" i="7" s="1"/>
  <c r="C3" i="8" s="1"/>
  <c r="O28" i="4"/>
  <c r="O41" i="4"/>
  <c r="O62" i="4"/>
  <c r="L28" i="5" s="1"/>
  <c r="O91" i="4"/>
  <c r="N32" i="5"/>
  <c r="N26" i="5"/>
  <c r="O99" i="4"/>
  <c r="L6" i="5"/>
  <c r="B24" i="5"/>
  <c r="D99" i="4"/>
  <c r="D89" i="4"/>
  <c r="D85" i="4"/>
  <c r="D76" i="4"/>
  <c r="D71" i="4"/>
  <c r="D64" i="4"/>
  <c r="D57" i="4"/>
  <c r="D49" i="4"/>
  <c r="D43" i="4"/>
  <c r="D35" i="4"/>
  <c r="D26" i="4"/>
  <c r="D20" i="4"/>
  <c r="D15" i="4"/>
  <c r="D96" i="4"/>
  <c r="D91" i="4"/>
  <c r="D83" i="4"/>
  <c r="D77" i="4"/>
  <c r="D69" i="4"/>
  <c r="D61" i="4"/>
  <c r="D55" i="4"/>
  <c r="D48" i="4"/>
  <c r="D40" i="4"/>
  <c r="D34" i="4"/>
  <c r="D29" i="4"/>
  <c r="A41" i="6" s="1"/>
  <c r="D22" i="4"/>
  <c r="D13" i="4"/>
  <c r="D98" i="4"/>
  <c r="D90" i="4"/>
  <c r="D84" i="4"/>
  <c r="D75" i="4"/>
  <c r="D68" i="4"/>
  <c r="D62" i="4"/>
  <c r="D54" i="4"/>
  <c r="D50" i="4"/>
  <c r="D41" i="4"/>
  <c r="D33" i="4"/>
  <c r="D28" i="4"/>
  <c r="A40" i="6" s="1"/>
  <c r="D21" i="4"/>
  <c r="D12" i="4"/>
  <c r="D97" i="4"/>
  <c r="D92" i="4"/>
  <c r="D82" i="4"/>
  <c r="D78" i="4"/>
  <c r="D70" i="4"/>
  <c r="D63" i="4"/>
  <c r="D56" i="4"/>
  <c r="D47" i="4"/>
  <c r="D42" i="4"/>
  <c r="D36" i="4"/>
  <c r="D27" i="4"/>
  <c r="A39" i="6" s="1"/>
  <c r="D14" i="4"/>
  <c r="D19" i="4" s="1"/>
  <c r="B12" i="4"/>
  <c r="B19" i="4" s="1"/>
  <c r="B29" i="4" s="1"/>
  <c r="B36" i="4" s="1"/>
  <c r="B42" i="4" s="1"/>
  <c r="B50" i="4" s="1"/>
  <c r="B57" i="4" s="1"/>
  <c r="B61" i="4" s="1"/>
  <c r="B69" i="4" s="1"/>
  <c r="B77" i="4" s="1"/>
  <c r="B83" i="4" s="1"/>
  <c r="B90" i="4" s="1"/>
  <c r="B99" i="4" s="1"/>
  <c r="B14" i="4"/>
  <c r="B21" i="4" s="1"/>
  <c r="B26" i="4"/>
  <c r="B33" i="4" s="1"/>
  <c r="B40" i="4" s="1"/>
  <c r="B49" i="4" s="1"/>
  <c r="B55" i="4" s="1"/>
  <c r="B64" i="4" s="1"/>
  <c r="B68" i="4" s="1"/>
  <c r="B78" i="4" s="1"/>
  <c r="B84" i="4" s="1"/>
  <c r="B92" i="4" s="1"/>
  <c r="B97" i="4" s="1"/>
  <c r="B15" i="4"/>
  <c r="B22" i="4" s="1"/>
  <c r="B27" i="4" s="1"/>
  <c r="B35" i="4" s="1"/>
  <c r="B43" i="4" s="1"/>
  <c r="B48" i="4" s="1"/>
  <c r="B56" i="4" s="1"/>
  <c r="B63" i="4" s="1"/>
  <c r="B70" i="4" s="1"/>
  <c r="B75" i="4" s="1"/>
  <c r="B82" i="4" s="1"/>
  <c r="B89" i="4" s="1"/>
  <c r="B96" i="4" s="1"/>
  <c r="K29" i="5"/>
  <c r="J29" i="5"/>
  <c r="I29" i="5"/>
  <c r="H29" i="5"/>
  <c r="G29" i="5"/>
  <c r="F29" i="5"/>
  <c r="E29" i="5"/>
  <c r="D29" i="5"/>
  <c r="C29" i="5"/>
  <c r="B29" i="5"/>
  <c r="L19" i="5"/>
  <c r="C16" i="5"/>
  <c r="C17" i="5"/>
  <c r="C18" i="5"/>
  <c r="C19" i="5"/>
  <c r="D16" i="5"/>
  <c r="D17" i="5"/>
  <c r="D20" i="5" s="1"/>
  <c r="D18" i="5"/>
  <c r="D19" i="5"/>
  <c r="E16" i="5"/>
  <c r="E17" i="5"/>
  <c r="E18" i="5"/>
  <c r="E19" i="5"/>
  <c r="F16" i="5"/>
  <c r="F17" i="5"/>
  <c r="F20" i="5"/>
  <c r="F18" i="5"/>
  <c r="F19" i="5"/>
  <c r="G16" i="5"/>
  <c r="G17" i="5"/>
  <c r="G18" i="5"/>
  <c r="G19" i="5"/>
  <c r="H16" i="5"/>
  <c r="H17" i="5"/>
  <c r="H20" i="5" s="1"/>
  <c r="H18" i="5"/>
  <c r="H19" i="5"/>
  <c r="I16" i="5"/>
  <c r="I17" i="5"/>
  <c r="I18" i="5"/>
  <c r="I19" i="5"/>
  <c r="J16" i="5"/>
  <c r="J20" i="5" s="1"/>
  <c r="J17" i="5"/>
  <c r="J18" i="5"/>
  <c r="J19" i="5"/>
  <c r="K16" i="5"/>
  <c r="K17" i="5"/>
  <c r="K18" i="5"/>
  <c r="K20" i="5" s="1"/>
  <c r="K19" i="5"/>
  <c r="B16" i="5"/>
  <c r="B17" i="5"/>
  <c r="B18" i="5"/>
  <c r="B20" i="5" s="1"/>
  <c r="B19" i="5"/>
  <c r="K42" i="5"/>
  <c r="J42" i="5"/>
  <c r="I42" i="5"/>
  <c r="H42" i="5"/>
  <c r="G42" i="5"/>
  <c r="F42" i="5"/>
  <c r="E42" i="5"/>
  <c r="D42" i="5"/>
  <c r="C42" i="5"/>
  <c r="B42" i="5"/>
  <c r="C41" i="5"/>
  <c r="D41" i="5"/>
  <c r="E41" i="5"/>
  <c r="F41" i="5"/>
  <c r="G41" i="5"/>
  <c r="H41" i="5"/>
  <c r="I41" i="5"/>
  <c r="J41" i="5"/>
  <c r="K41" i="5"/>
  <c r="B41" i="5"/>
  <c r="C37" i="5"/>
  <c r="D37" i="5"/>
  <c r="E37" i="5"/>
  <c r="F37" i="5"/>
  <c r="G37" i="5"/>
  <c r="H37" i="5"/>
  <c r="I37" i="5"/>
  <c r="J37" i="5"/>
  <c r="K37" i="5"/>
  <c r="B37" i="5"/>
  <c r="C34" i="5"/>
  <c r="D34" i="5"/>
  <c r="E34" i="5"/>
  <c r="F34" i="5"/>
  <c r="G34" i="5"/>
  <c r="H34" i="5"/>
  <c r="I34" i="5"/>
  <c r="J34" i="5"/>
  <c r="K34" i="5"/>
  <c r="B34" i="5"/>
  <c r="I28" i="5"/>
  <c r="J28" i="5"/>
  <c r="K28" i="5"/>
  <c r="C28" i="5"/>
  <c r="D28" i="5"/>
  <c r="E28" i="5"/>
  <c r="F28" i="5"/>
  <c r="G28" i="5"/>
  <c r="H28" i="5"/>
  <c r="B28" i="5"/>
  <c r="C25" i="5"/>
  <c r="D25" i="5"/>
  <c r="E25" i="5"/>
  <c r="F25" i="5"/>
  <c r="G25" i="5"/>
  <c r="H25" i="5"/>
  <c r="I25" i="5"/>
  <c r="J25" i="5"/>
  <c r="K25" i="5"/>
  <c r="B25" i="5"/>
  <c r="B3" i="5"/>
  <c r="B9" i="5"/>
  <c r="C3" i="5"/>
  <c r="C11" i="5"/>
  <c r="D3" i="5"/>
  <c r="D11" i="5"/>
  <c r="E3" i="5"/>
  <c r="E11" i="5"/>
  <c r="F3" i="5"/>
  <c r="F11" i="5"/>
  <c r="G3" i="5"/>
  <c r="G11" i="5"/>
  <c r="H3" i="5"/>
  <c r="H11" i="5"/>
  <c r="I3" i="5"/>
  <c r="I11" i="5"/>
  <c r="J11" i="5"/>
  <c r="K3" i="5"/>
  <c r="K11" i="5"/>
  <c r="C4" i="5"/>
  <c r="D4" i="5"/>
  <c r="E4" i="5"/>
  <c r="E7" i="5" s="1"/>
  <c r="F4" i="5"/>
  <c r="G4" i="5"/>
  <c r="H4" i="5"/>
  <c r="I4" i="5"/>
  <c r="K4" i="5"/>
  <c r="C6" i="5"/>
  <c r="D6" i="5"/>
  <c r="D7" i="5" s="1"/>
  <c r="E6" i="5"/>
  <c r="F6" i="5"/>
  <c r="G6" i="5"/>
  <c r="H6" i="5"/>
  <c r="I6" i="5"/>
  <c r="K6" i="5"/>
  <c r="B4" i="5"/>
  <c r="B11" i="5"/>
  <c r="B5" i="5"/>
  <c r="B6" i="5"/>
  <c r="C10" i="5"/>
  <c r="D10" i="5"/>
  <c r="E10" i="5"/>
  <c r="F10" i="5"/>
  <c r="G10" i="5"/>
  <c r="H10" i="5"/>
  <c r="H13" i="5" s="1"/>
  <c r="I10" i="5"/>
  <c r="I13" i="5" s="1"/>
  <c r="J10" i="5"/>
  <c r="K10" i="5"/>
  <c r="B10" i="5"/>
  <c r="C9" i="5"/>
  <c r="C13" i="5" s="1"/>
  <c r="D9" i="5"/>
  <c r="E9" i="5"/>
  <c r="F9" i="5"/>
  <c r="F13" i="5" s="1"/>
  <c r="G9" i="5"/>
  <c r="H9" i="5"/>
  <c r="I9" i="5"/>
  <c r="J9" i="5"/>
  <c r="K9" i="5"/>
  <c r="K13" i="5" s="1"/>
  <c r="C12" i="5"/>
  <c r="D12" i="5"/>
  <c r="E12" i="5"/>
  <c r="F12" i="5"/>
  <c r="G12" i="5"/>
  <c r="H12" i="5"/>
  <c r="I12" i="5"/>
  <c r="J12" i="5"/>
  <c r="K12" i="5"/>
  <c r="B12" i="5"/>
  <c r="B13" i="4"/>
  <c r="B20" i="4"/>
  <c r="B28" i="4" s="1"/>
  <c r="B34" i="4" s="1"/>
  <c r="B41" i="4" s="1"/>
  <c r="B47" i="4" s="1"/>
  <c r="B54" i="4" s="1"/>
  <c r="B62" i="4" s="1"/>
  <c r="B71" i="4" s="1"/>
  <c r="B76" i="4" s="1"/>
  <c r="B85" i="4" s="1"/>
  <c r="B91" i="4" s="1"/>
  <c r="B98" i="4" s="1"/>
  <c r="I7" i="5"/>
  <c r="O9" i="4"/>
  <c r="O16" i="4"/>
  <c r="O23" i="4"/>
  <c r="O30" i="4"/>
  <c r="O37" i="4"/>
  <c r="O44" i="4"/>
  <c r="O51" i="4"/>
  <c r="O58" i="4"/>
  <c r="O65" i="4"/>
  <c r="O72" i="4"/>
  <c r="O79" i="4"/>
  <c r="O86" i="4"/>
  <c r="O93" i="4"/>
  <c r="A26" i="6"/>
  <c r="J7" i="5"/>
  <c r="G13" i="5"/>
  <c r="E13" i="5"/>
  <c r="G7" i="5"/>
  <c r="C7" i="5"/>
  <c r="C1" i="8"/>
  <c r="A15" i="6"/>
  <c r="A19" i="6"/>
  <c r="K7" i="5"/>
  <c r="H7" i="5"/>
  <c r="F7" i="5"/>
  <c r="B7" i="5"/>
  <c r="J13" i="5"/>
  <c r="D13" i="5"/>
  <c r="I20" i="5"/>
  <c r="E20" i="5"/>
  <c r="M34" i="5"/>
  <c r="B26" i="6" s="1"/>
  <c r="B18" i="7" s="1"/>
  <c r="B4" i="8"/>
  <c r="A5" i="8"/>
  <c r="A20" i="7"/>
  <c r="E4" i="7"/>
  <c r="A31" i="6"/>
  <c r="M23" i="5"/>
  <c r="B15" i="6" s="1"/>
  <c r="C10" i="7" s="1"/>
  <c r="C2" i="8" s="1"/>
  <c r="B13" i="5"/>
  <c r="G20" i="5"/>
  <c r="C20" i="5"/>
  <c r="L11" i="5"/>
  <c r="L4" i="5"/>
  <c r="B1" i="7"/>
  <c r="B9" i="7" s="1"/>
  <c r="M28" i="5"/>
  <c r="B20" i="6" s="1"/>
  <c r="B14" i="7" s="1"/>
  <c r="B3" i="8" s="1"/>
  <c r="A14" i="6"/>
  <c r="A13" i="6"/>
  <c r="A20" i="6"/>
  <c r="A22" i="6"/>
  <c r="B4" i="7"/>
  <c r="A8" i="7"/>
  <c r="B21" i="7"/>
  <c r="E1" i="8" l="1"/>
  <c r="A17" i="6"/>
  <c r="E1" i="7"/>
  <c r="A35" i="6"/>
  <c r="A29" i="6"/>
  <c r="A23" i="6"/>
  <c r="B13" i="7"/>
  <c r="B17" i="7"/>
  <c r="B1" i="8"/>
  <c r="A3" i="8"/>
  <c r="A12" i="7"/>
  <c r="C4" i="7"/>
  <c r="L32" i="5"/>
  <c r="M32" i="5" s="1"/>
  <c r="D1" i="8"/>
  <c r="A16" i="6"/>
  <c r="A34" i="6"/>
  <c r="D1" i="7"/>
  <c r="A28" i="6"/>
  <c r="C1" i="7"/>
  <c r="A27" i="6"/>
  <c r="A21" i="6"/>
  <c r="A33" i="6"/>
  <c r="L44" i="5"/>
  <c r="M44" i="5" s="1"/>
  <c r="M40" i="5"/>
  <c r="B32" i="6" s="1"/>
  <c r="B22" i="7" s="1"/>
  <c r="B5" i="8" s="1"/>
  <c r="M35" i="5"/>
  <c r="B27" i="6" s="1"/>
  <c r="C18" i="7" s="1"/>
  <c r="C4" i="8" s="1"/>
  <c r="L38" i="5"/>
  <c r="M38" i="5" s="1"/>
  <c r="C36" i="4"/>
  <c r="C43" i="4"/>
  <c r="C47" i="4" s="1"/>
  <c r="C54" i="4" s="1"/>
  <c r="C61" i="4" s="1"/>
  <c r="C68" i="4" s="1"/>
  <c r="C76" i="4" s="1"/>
  <c r="A25" i="6"/>
  <c r="A16" i="7"/>
  <c r="D4" i="7"/>
  <c r="A4" i="8"/>
  <c r="L18" i="5"/>
  <c r="L22" i="5"/>
  <c r="L17" i="5"/>
  <c r="L20" i="5" s="1"/>
  <c r="L9" i="5"/>
  <c r="L5" i="5"/>
  <c r="L3" i="5"/>
  <c r="L10" i="5"/>
  <c r="L12" i="5"/>
  <c r="E17" i="7" l="1"/>
  <c r="E13" i="7"/>
  <c r="E9" i="7"/>
  <c r="E21" i="7"/>
  <c r="C89" i="4"/>
  <c r="C99" i="4" s="1"/>
  <c r="C84" i="4"/>
  <c r="L13" i="5"/>
  <c r="M9" i="5"/>
  <c r="M17" i="5"/>
  <c r="B39" i="6" s="1"/>
  <c r="C17" i="7"/>
  <c r="C13" i="7"/>
  <c r="C9" i="7"/>
  <c r="C21" i="7"/>
  <c r="L7" i="5"/>
  <c r="M3" i="5"/>
  <c r="L26" i="5"/>
  <c r="M26" i="5" s="1"/>
  <c r="M22" i="5"/>
  <c r="B14" i="6" s="1"/>
  <c r="B10" i="7" s="1"/>
  <c r="B2" i="8" s="1"/>
  <c r="D21" i="7"/>
  <c r="D17" i="7"/>
  <c r="D13" i="7"/>
  <c r="D9" i="7"/>
  <c r="B8" i="6" l="1"/>
  <c r="B2" i="7" s="1"/>
  <c r="M6" i="5"/>
  <c r="B11" i="6" s="1"/>
  <c r="E2" i="7" s="1"/>
  <c r="M4" i="5"/>
  <c r="B9" i="6" s="1"/>
  <c r="C2" i="7" s="1"/>
  <c r="M19" i="5"/>
  <c r="B41" i="6" s="1"/>
  <c r="M11" i="5"/>
  <c r="B4" i="6" s="1"/>
  <c r="D5" i="7" s="1"/>
  <c r="M16" i="5"/>
  <c r="M12" i="5"/>
  <c r="B5" i="6" s="1"/>
  <c r="E5" i="7" s="1"/>
  <c r="B2" i="6"/>
  <c r="B5" i="7" s="1"/>
  <c r="M10" i="5"/>
  <c r="B3" i="6" s="1"/>
  <c r="C5" i="7" s="1"/>
  <c r="M5" i="5"/>
  <c r="B10" i="6" s="1"/>
  <c r="D2" i="7" s="1"/>
  <c r="M18" i="5"/>
  <c r="B40" i="6" s="1"/>
  <c r="M20" i="5" l="1"/>
  <c r="B38" i="6"/>
  <c r="M13" i="5"/>
  <c r="M7" i="5"/>
</calcChain>
</file>

<file path=xl/sharedStrings.xml><?xml version="1.0" encoding="utf-8"?>
<sst xmlns="http://schemas.openxmlformats.org/spreadsheetml/2006/main" count="100" uniqueCount="61">
  <si>
    <t>CONCEITO</t>
  </si>
  <si>
    <t>Tarefa     1</t>
  </si>
  <si>
    <t>Nenhuma dessas alternativas</t>
  </si>
  <si>
    <t>Tarefa     2</t>
  </si>
  <si>
    <t>Tarefa     3</t>
  </si>
  <si>
    <t>Tarefa     4</t>
  </si>
  <si>
    <t>Tarefa     5</t>
  </si>
  <si>
    <t>Tarefa     6</t>
  </si>
  <si>
    <t>Preço</t>
  </si>
  <si>
    <t>Tarefa     7</t>
  </si>
  <si>
    <t>Tarefa     8</t>
  </si>
  <si>
    <t>Tarefa     9</t>
  </si>
  <si>
    <t>Tarefa    10</t>
  </si>
  <si>
    <t>Tarefa    11</t>
  </si>
  <si>
    <t>Tarefa    12</t>
  </si>
  <si>
    <t>Tarefa    13</t>
  </si>
  <si>
    <t>Tarefa    14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</si>
  <si>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</si>
  <si>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</si>
  <si>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</si>
  <si>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</si>
  <si>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</si>
  <si>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</si>
  <si>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</si>
  <si>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</si>
  <si>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</si>
  <si>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</si>
  <si>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total</t>
  </si>
  <si>
    <t>Total %</t>
  </si>
  <si>
    <t>Total</t>
  </si>
  <si>
    <t>Coca Cola</t>
  </si>
  <si>
    <t>Guaraná Antarctica</t>
  </si>
  <si>
    <t>Pepsi Cola</t>
  </si>
  <si>
    <t>Fanta Laranja</t>
  </si>
  <si>
    <t>embalagem 1 litro</t>
  </si>
  <si>
    <t>plástico</t>
  </si>
  <si>
    <t>long neck</t>
  </si>
  <si>
    <t>vidro retornável</t>
  </si>
  <si>
    <t>lata</t>
  </si>
  <si>
    <t>Embalagem</t>
  </si>
  <si>
    <t>preços</t>
  </si>
  <si>
    <t>count</t>
  </si>
  <si>
    <t>marca</t>
  </si>
  <si>
    <t>preço</t>
  </si>
  <si>
    <t>Marca</t>
  </si>
  <si>
    <t>Coca Cola a R$ 3,59</t>
  </si>
  <si>
    <t>Coca Cola a R$ 3,69</t>
  </si>
  <si>
    <t>Coca Cola a R$ 3,79</t>
  </si>
  <si>
    <t>Coca Cola a R$ 3,99</t>
  </si>
  <si>
    <t>Guaraná Antarctica a R$ 3,59</t>
  </si>
  <si>
    <t>Guaraná Antarctica a R$ 3,69</t>
  </si>
  <si>
    <t>Guaraná Antarctica a R$ 3,79</t>
  </si>
  <si>
    <t>Guaraná Antarctica a R$ 3,99</t>
  </si>
  <si>
    <t>Pepsi Cola a R$ 3,59</t>
  </si>
  <si>
    <t>Pepsi Cola a R$ 3,69</t>
  </si>
  <si>
    <t>Pepsi Cola a R$ 3,79</t>
  </si>
  <si>
    <t>Pepsi Cola a R$ 3,99</t>
  </si>
  <si>
    <t>Fanta Laranja a R$ 3,59</t>
  </si>
  <si>
    <t>Fanta Laranja a R$ 3,69</t>
  </si>
  <si>
    <t>Fanta Laranja a R$ 3,79</t>
  </si>
  <si>
    <t>Fanta Laranja a R$ 3,99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</si>
</sst>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R$ &quot;#,##0.00_);\(&quot;R$ &quot;#,##0.00\)"/>
    <numFmt numFmtId="165" formatCode="_(* #,##0.00_);_(* \(#,##0.00\);_(* &quot;-&quot;??_);_(@_)"/>
    <numFmt numFmtId="166" formatCode="_(* #,##0_);_(* \(#,##0\);_(* &quot;-&quot;??_);_(@_)"/>
    <numFmt numFmtId="167" formatCode="&quot;R$ &quot;#,##0"/>
    <numFmt numFmtId="168" formatCode="&quot;R$ &quot;#,##0.00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4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9" fontId="0" fillId="0" borderId="0" xfId="1" applyFont="1"/>
    <xf numFmtId="9" fontId="0" fillId="0" borderId="0" xfId="0" applyNumberFormat="1"/>
    <xf numFmtId="166" fontId="0" fillId="0" borderId="0" xfId="2" applyNumberFormat="1" applyFont="1"/>
    <xf numFmtId="166" fontId="0" fillId="0" borderId="0" xfId="2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164" fontId="0" fillId="0" borderId="0" xfId="2" applyNumberFormat="1" applyFont="1" applyAlignment="1">
      <alignment horizontal="center"/>
    </xf>
    <xf numFmtId="164" fontId="2" fillId="0" borderId="0" xfId="2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165" fontId="0" fillId="0" borderId="0" xfId="2" applyFont="1"/>
    <xf numFmtId="9" fontId="0" fillId="0" borderId="0" xfId="0" applyNumberFormat="1" applyAlignment="1">
      <alignment horizontal="center"/>
    </xf>
    <xf numFmtId="9" fontId="0" fillId="0" borderId="0" xfId="1" applyFont="1" applyAlignment="1">
      <alignment horizontal="center"/>
    </xf>
    <xf numFmtId="165" fontId="0" fillId="0" borderId="0" xfId="2" applyFont="1" applyAlignment="1">
      <alignment horizontal="center"/>
    </xf>
    <xf numFmtId="165" fontId="0" fillId="0" borderId="0" xfId="0" applyNumberFormat="1" applyAlignment="1">
      <alignment horizontal="center"/>
    </xf>
    <xf numFmtId="164" fontId="5" fillId="0" borderId="0" xfId="2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16666666666667"/>
          <c:y val="4.8611111111111112E-2"/>
          <c:w val="0.54583333333333328"/>
          <c:h val="0.79513888888888884"/>
        </c:manualLayout>
      </c:layout>
      <c:lineChart>
        <c:grouping val="standard"/>
        <c:varyColors val="0"/>
        <c:ser>
          <c:idx val="0"/>
          <c:order val="0"/>
          <c:tx>
            <c:strRef>
              <c:f>'preços e marcas'!$A$2</c:f>
              <c:strCache>
                <c:ptCount val="1"/>
                <c:pt idx="0">
                  <c:v>Coca Cola</c:v>
                </c:pt>
              </c:strCache>
            </c:strRef>
          </c:tx>
          <c:marker>
            <c:symbol val="none"/>
          </c:marker>
          <c:cat>
            <c:numRef>
              <c:f>'preços e marcas'!$B$1:$E$1</c:f>
              <c:numCache>
                <c:formatCode>_(* #,##0.00_);_(* \(#,##0.00\);_(* "-"??_);_(@_)</c:formatCode>
                <c:ptCount val="4"/>
                <c:pt idx="0">
                  <c:v>3.59</c:v>
                </c:pt>
                <c:pt idx="1">
                  <c:v>3.69</c:v>
                </c:pt>
                <c:pt idx="2">
                  <c:v>3.79</c:v>
                </c:pt>
                <c:pt idx="3">
                  <c:v>3.99</c:v>
                </c:pt>
              </c:numCache>
            </c:numRef>
          </c:cat>
          <c:val>
            <c:numRef>
              <c:f>'preços e marcas'!$B$2:$E$2</c:f>
              <c:numCache>
                <c:formatCode>0%</c:formatCode>
                <c:ptCount val="4"/>
                <c:pt idx="0">
                  <c:v>0.43333333333333335</c:v>
                </c:pt>
                <c:pt idx="1">
                  <c:v>0.7</c:v>
                </c:pt>
                <c:pt idx="2">
                  <c:v>0.45</c:v>
                </c:pt>
                <c:pt idx="3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17-4AE0-8394-658343067456}"/>
            </c:ext>
          </c:extLst>
        </c:ser>
        <c:ser>
          <c:idx val="1"/>
          <c:order val="1"/>
          <c:tx>
            <c:strRef>
              <c:f>'preços e marcas'!$A$3</c:f>
              <c:strCache>
                <c:ptCount val="1"/>
                <c:pt idx="0">
                  <c:v>Guaraná Antarctica</c:v>
                </c:pt>
              </c:strCache>
            </c:strRef>
          </c:tx>
          <c:marker>
            <c:symbol val="none"/>
          </c:marker>
          <c:cat>
            <c:numRef>
              <c:f>'preços e marcas'!$B$1:$E$1</c:f>
              <c:numCache>
                <c:formatCode>_(* #,##0.00_);_(* \(#,##0.00\);_(* "-"??_);_(@_)</c:formatCode>
                <c:ptCount val="4"/>
                <c:pt idx="0">
                  <c:v>3.59</c:v>
                </c:pt>
                <c:pt idx="1">
                  <c:v>3.69</c:v>
                </c:pt>
                <c:pt idx="2">
                  <c:v>3.79</c:v>
                </c:pt>
                <c:pt idx="3">
                  <c:v>3.99</c:v>
                </c:pt>
              </c:numCache>
            </c:numRef>
          </c:cat>
          <c:val>
            <c:numRef>
              <c:f>'preços e marcas'!$B$3:$E$3</c:f>
              <c:numCache>
                <c:formatCode>0%</c:formatCode>
                <c:ptCount val="4"/>
                <c:pt idx="0">
                  <c:v>0.4</c:v>
                </c:pt>
                <c:pt idx="1">
                  <c:v>0.375</c:v>
                </c:pt>
                <c:pt idx="2">
                  <c:v>0.46666666666666667</c:v>
                </c:pt>
                <c:pt idx="3">
                  <c:v>0.13333333333333333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17-4AE0-8394-658343067456}"/>
            </c:ext>
          </c:extLst>
        </c:ser>
        <c:ser>
          <c:idx val="2"/>
          <c:order val="2"/>
          <c:tx>
            <c:strRef>
              <c:f>'preços e marcas'!$A$4</c:f>
              <c:strCache>
                <c:ptCount val="1"/>
                <c:pt idx="0">
                  <c:v>Pepsi Cola</c:v>
                </c:pt>
              </c:strCache>
            </c:strRef>
          </c:tx>
          <c:marker>
            <c:symbol val="none"/>
          </c:marker>
          <c:cat>
            <c:numRef>
              <c:f>'preços e marcas'!$B$1:$E$1</c:f>
              <c:numCache>
                <c:formatCode>_(* #,##0.00_);_(* \(#,##0.00\);_(* "-"??_);_(@_)</c:formatCode>
                <c:ptCount val="4"/>
                <c:pt idx="0">
                  <c:v>3.59</c:v>
                </c:pt>
                <c:pt idx="1">
                  <c:v>3.69</c:v>
                </c:pt>
                <c:pt idx="2">
                  <c:v>3.79</c:v>
                </c:pt>
                <c:pt idx="3">
                  <c:v>3.99</c:v>
                </c:pt>
              </c:numCache>
            </c:numRef>
          </c:cat>
          <c:val>
            <c:numRef>
              <c:f>'preços e marcas'!$B$4:$E$4</c:f>
              <c:numCache>
                <c:formatCode>0%</c:formatCode>
                <c:ptCount val="4"/>
                <c:pt idx="0">
                  <c:v>0.15</c:v>
                </c:pt>
                <c:pt idx="1">
                  <c:v>0.13333333333333333</c:v>
                </c:pt>
                <c:pt idx="2">
                  <c:v>6.6666666666666666E-2</c:v>
                </c:pt>
                <c:pt idx="3">
                  <c:v>2.5000000000000001E-2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17-4AE0-8394-658343067456}"/>
            </c:ext>
          </c:extLst>
        </c:ser>
        <c:ser>
          <c:idx val="3"/>
          <c:order val="3"/>
          <c:tx>
            <c:strRef>
              <c:f>'preços e marcas'!$A$5</c:f>
              <c:strCache>
                <c:ptCount val="1"/>
                <c:pt idx="0">
                  <c:v>Fanta Laranja</c:v>
                </c:pt>
              </c:strCache>
            </c:strRef>
          </c:tx>
          <c:marker>
            <c:symbol val="none"/>
          </c:marker>
          <c:cat>
            <c:numRef>
              <c:f>'preços e marcas'!$B$1:$E$1</c:f>
              <c:numCache>
                <c:formatCode>_(* #,##0.00_);_(* \(#,##0.00\);_(* "-"??_);_(@_)</c:formatCode>
                <c:ptCount val="4"/>
                <c:pt idx="0">
                  <c:v>3.59</c:v>
                </c:pt>
                <c:pt idx="1">
                  <c:v>3.69</c:v>
                </c:pt>
                <c:pt idx="2">
                  <c:v>3.79</c:v>
                </c:pt>
                <c:pt idx="3">
                  <c:v>3.99</c:v>
                </c:pt>
              </c:numCache>
            </c:numRef>
          </c:cat>
          <c:val>
            <c:numRef>
              <c:f>'preços e marcas'!$B$5:$E$5</c:f>
              <c:numCache>
                <c:formatCode>0%</c:formatCode>
                <c:ptCount val="4"/>
                <c:pt idx="0">
                  <c:v>6.6666666666666666E-2</c:v>
                </c:pt>
                <c:pt idx="1">
                  <c:v>0.125</c:v>
                </c:pt>
                <c:pt idx="2">
                  <c:v>0.125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17-4AE0-8394-658343067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433552"/>
        <c:axId val="1"/>
      </c:lineChart>
      <c:catAx>
        <c:axId val="506433552"/>
        <c:scaling>
          <c:orientation val="minMax"/>
        </c:scaling>
        <c:delete val="0"/>
        <c:axPos val="b"/>
        <c:numFmt formatCode="_(* #,##0.00_);_(* \(#,##0.00\);_(* &quot;-&quot;??_);_(@_)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5064335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16666666666667"/>
          <c:y val="4.8611111111111112E-2"/>
          <c:w val="0.86458333333333337"/>
          <c:h val="0.7951388888888888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resumo!$A$38:$A$41</c:f>
              <c:strCache>
                <c:ptCount val="4"/>
                <c:pt idx="0">
                  <c:v>lata</c:v>
                </c:pt>
                <c:pt idx="1">
                  <c:v>plástico</c:v>
                </c:pt>
                <c:pt idx="2">
                  <c:v>long neck</c:v>
                </c:pt>
                <c:pt idx="3">
                  <c:v>vidro retornável</c:v>
                </c:pt>
              </c:strCache>
            </c:strRef>
          </c:cat>
          <c:val>
            <c:numRef>
              <c:f>resumo!$B$38:$B$41</c:f>
              <c:numCache>
                <c:formatCode>0%</c:formatCode>
                <c:ptCount val="4"/>
                <c:pt idx="0">
                  <c:v>0.36764705882352944</c:v>
                </c:pt>
                <c:pt idx="1">
                  <c:v>0.22794117647058823</c:v>
                </c:pt>
                <c:pt idx="2">
                  <c:v>0.15441176470588236</c:v>
                </c:pt>
                <c:pt idx="3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3C-4AA1-A980-C023D1937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6428960"/>
        <c:axId val="1"/>
      </c:barChart>
      <c:catAx>
        <c:axId val="50642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5064289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16666666666667"/>
          <c:y val="4.8611111111111112E-2"/>
          <c:w val="0.86458333333333337"/>
          <c:h val="0.73958333333333337"/>
        </c:manualLayout>
      </c:layout>
      <c:barChart>
        <c:barDir val="col"/>
        <c:grouping val="stacked"/>
        <c:varyColors val="0"/>
        <c:ser>
          <c:idx val="0"/>
          <c:order val="0"/>
          <c:invertIfNegative val="0"/>
          <c:cat>
            <c:strRef>
              <c:f>resumo!$A$2:$A$5</c:f>
              <c:strCache>
                <c:ptCount val="4"/>
                <c:pt idx="0">
                  <c:v>Coca Cola</c:v>
                </c:pt>
                <c:pt idx="1">
                  <c:v>Guaraná Antarctica</c:v>
                </c:pt>
                <c:pt idx="2">
                  <c:v>Pepsi Cola</c:v>
                </c:pt>
                <c:pt idx="3">
                  <c:v>Fanta Laranja</c:v>
                </c:pt>
              </c:strCache>
            </c:strRef>
          </c:cat>
          <c:val>
            <c:numRef>
              <c:f>resumo!$B$2:$B$5</c:f>
              <c:numCache>
                <c:formatCode>0%</c:formatCode>
                <c:ptCount val="4"/>
                <c:pt idx="0">
                  <c:v>0.45588235294117646</c:v>
                </c:pt>
                <c:pt idx="1">
                  <c:v>0.36029411764705882</c:v>
                </c:pt>
                <c:pt idx="2">
                  <c:v>9.5588235294117641E-2</c:v>
                </c:pt>
                <c:pt idx="3">
                  <c:v>8.8235294117647065E-2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FC-4309-B65E-0504F03FB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6429944"/>
        <c:axId val="1"/>
      </c:barChart>
      <c:catAx>
        <c:axId val="506429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5064299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preços e marcas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'preços e marcas'!$A$2</c:f>
              <c:strCache>
                <c:ptCount val="1"/>
                <c:pt idx="0">
                  <c:v>Coca Cola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'preços e marcas'!$B$1:$E$1</c:f>
              <c:numCache>
                <c:formatCode>_(* #,##0.00_);_(* \(#,##0.00\);_(* "-"??_);_(@_)</c:formatCode>
                <c:ptCount val="4"/>
                <c:pt idx="0">
                  <c:v>3.59</c:v>
                </c:pt>
                <c:pt idx="1">
                  <c:v>3.69</c:v>
                </c:pt>
                <c:pt idx="2">
                  <c:v>3.79</c:v>
                </c:pt>
                <c:pt idx="3">
                  <c:v>3.99</c:v>
                </c:pt>
              </c:numCache>
            </c:numRef>
          </c:cat>
          <c:val>
            <c:numRef>
              <c:f>'preços e marcas'!$B$2:$E$2</c:f>
              <c:numCache>
                <c:formatCode>0%</c:formatCode>
                <c:ptCount val="4"/>
                <c:pt idx="0">
                  <c:v>0.43333333333333335</c:v>
                </c:pt>
                <c:pt idx="1">
                  <c:v>0.7</c:v>
                </c:pt>
                <c:pt idx="2">
                  <c:v>0.45</c:v>
                </c:pt>
                <c:pt idx="3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98-43D7-9814-1FD918C6FD89}"/>
            </c:ext>
          </c:extLst>
        </c:ser>
        <c:ser>
          <c:idx val="1"/>
          <c:order val="1"/>
          <c:tx>
            <c:strRef>
              <c:f>'preços e marcas'!$A$3</c:f>
              <c:strCache>
                <c:ptCount val="1"/>
                <c:pt idx="0">
                  <c:v>Guaraná Antarctica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'preços e marcas'!$B$1:$E$1</c:f>
              <c:numCache>
                <c:formatCode>_(* #,##0.00_);_(* \(#,##0.00\);_(* "-"??_);_(@_)</c:formatCode>
                <c:ptCount val="4"/>
                <c:pt idx="0">
                  <c:v>3.59</c:v>
                </c:pt>
                <c:pt idx="1">
                  <c:v>3.69</c:v>
                </c:pt>
                <c:pt idx="2">
                  <c:v>3.79</c:v>
                </c:pt>
                <c:pt idx="3">
                  <c:v>3.99</c:v>
                </c:pt>
              </c:numCache>
            </c:numRef>
          </c:cat>
          <c:val>
            <c:numRef>
              <c:f>'preços e marcas'!$B$3:$E$3</c:f>
              <c:numCache>
                <c:formatCode>0%</c:formatCode>
                <c:ptCount val="4"/>
                <c:pt idx="0">
                  <c:v>0.4</c:v>
                </c:pt>
                <c:pt idx="1">
                  <c:v>0.375</c:v>
                </c:pt>
                <c:pt idx="2">
                  <c:v>0.46666666666666667</c:v>
                </c:pt>
                <c:pt idx="3">
                  <c:v>0.13333333333333333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98-43D7-9814-1FD918C6FD89}"/>
            </c:ext>
          </c:extLst>
        </c:ser>
        <c:ser>
          <c:idx val="2"/>
          <c:order val="2"/>
          <c:tx>
            <c:strRef>
              <c:f>'preços e marcas'!$A$4</c:f>
              <c:strCache>
                <c:ptCount val="1"/>
                <c:pt idx="0">
                  <c:v>Pepsi Cola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'preços e marcas'!$B$1:$E$1</c:f>
              <c:numCache>
                <c:formatCode>_(* #,##0.00_);_(* \(#,##0.00\);_(* "-"??_);_(@_)</c:formatCode>
                <c:ptCount val="4"/>
                <c:pt idx="0">
                  <c:v>3.59</c:v>
                </c:pt>
                <c:pt idx="1">
                  <c:v>3.69</c:v>
                </c:pt>
                <c:pt idx="2">
                  <c:v>3.79</c:v>
                </c:pt>
                <c:pt idx="3">
                  <c:v>3.99</c:v>
                </c:pt>
              </c:numCache>
            </c:numRef>
          </c:cat>
          <c:val>
            <c:numRef>
              <c:f>'preços e marcas'!$B$4:$E$4</c:f>
              <c:numCache>
                <c:formatCode>0%</c:formatCode>
                <c:ptCount val="4"/>
                <c:pt idx="0">
                  <c:v>0.15</c:v>
                </c:pt>
                <c:pt idx="1">
                  <c:v>0.13333333333333333</c:v>
                </c:pt>
                <c:pt idx="2">
                  <c:v>6.6666666666666666E-2</c:v>
                </c:pt>
                <c:pt idx="3">
                  <c:v>2.5000000000000001E-2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98-43D7-9814-1FD918C6FD89}"/>
            </c:ext>
          </c:extLst>
        </c:ser>
        <c:ser>
          <c:idx val="3"/>
          <c:order val="3"/>
          <c:tx>
            <c:strRef>
              <c:f>'preços e marcas'!$A$5</c:f>
              <c:strCache>
                <c:ptCount val="1"/>
                <c:pt idx="0">
                  <c:v>Fanta Laranja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'preços e marcas'!$B$1:$E$1</c:f>
              <c:numCache>
                <c:formatCode>_(* #,##0.00_);_(* \(#,##0.00\);_(* "-"??_);_(@_)</c:formatCode>
                <c:ptCount val="4"/>
                <c:pt idx="0">
                  <c:v>3.59</c:v>
                </c:pt>
                <c:pt idx="1">
                  <c:v>3.69</c:v>
                </c:pt>
                <c:pt idx="2">
                  <c:v>3.79</c:v>
                </c:pt>
                <c:pt idx="3">
                  <c:v>3.99</c:v>
                </c:pt>
              </c:numCache>
            </c:numRef>
          </c:cat>
          <c:val>
            <c:numRef>
              <c:f>'preços e marcas'!$B$5:$E$5</c:f>
              <c:numCache>
                <c:formatCode>0%</c:formatCode>
                <c:ptCount val="4"/>
                <c:pt idx="0">
                  <c:v>6.6666666666666666E-2</c:v>
                </c:pt>
                <c:pt idx="1">
                  <c:v>0.125</c:v>
                </c:pt>
                <c:pt idx="2">
                  <c:v>0.125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98-43D7-9814-1FD918C6F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4111352"/>
        <c:axId val="604118240"/>
      </c:lineChart>
      <c:catAx>
        <c:axId val="604111352"/>
        <c:scaling>
          <c:orientation val="minMax"/>
        </c:scaling>
        <c:delete val="0"/>
        <c:axPos val="b"/>
        <c:numFmt formatCode="_(* #,##0.00_);_(* \(#,##0.0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04118240"/>
        <c:crosses val="autoZero"/>
        <c:auto val="1"/>
        <c:lblAlgn val="ctr"/>
        <c:lblOffset val="100"/>
        <c:noMultiLvlLbl val="0"/>
      </c:catAx>
      <c:valAx>
        <c:axId val="604118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04111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count preços</a:t>
            </a:r>
          </a:p>
        </c:rich>
      </c:tx>
      <c:layout>
        <c:manualLayout>
          <c:xMode val="edge"/>
          <c:yMode val="edge"/>
          <c:x val="0.40395598855227843"/>
          <c:y val="4.10958904109589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491579194195782"/>
          <c:y val="0.24657644199683396"/>
          <c:w val="0.76553883501841402"/>
          <c:h val="0.5662125705112484"/>
        </c:manualLayout>
      </c:layout>
      <c:lineChart>
        <c:grouping val="standard"/>
        <c:varyColors val="0"/>
        <c:ser>
          <c:idx val="1"/>
          <c:order val="0"/>
          <c:tx>
            <c:strRef>
              <c:f>gráficos!$A$2</c:f>
              <c:strCache>
                <c:ptCount val="1"/>
                <c:pt idx="0">
                  <c:v>count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gráficos!$B$1:$E$1</c:f>
              <c:numCache>
                <c:formatCode>_(* #,##0.00_);_(* \(#,##0.00\);_(* "-"??_);_(@_)</c:formatCode>
                <c:ptCount val="4"/>
                <c:pt idx="0">
                  <c:v>3.59</c:v>
                </c:pt>
                <c:pt idx="1">
                  <c:v>3.69</c:v>
                </c:pt>
                <c:pt idx="2">
                  <c:v>3.79</c:v>
                </c:pt>
                <c:pt idx="3">
                  <c:v>3.99</c:v>
                </c:pt>
              </c:numCache>
            </c:numRef>
          </c:cat>
          <c:val>
            <c:numRef>
              <c:f>gráficos!$B$2:$E$2</c:f>
              <c:numCache>
                <c:formatCode>0%</c:formatCode>
                <c:ptCount val="4"/>
                <c:pt idx="0">
                  <c:v>0.27205882352941174</c:v>
                </c:pt>
                <c:pt idx="1">
                  <c:v>0.33088235294117646</c:v>
                </c:pt>
                <c:pt idx="2">
                  <c:v>0.28676470588235292</c:v>
                </c:pt>
                <c:pt idx="3">
                  <c:v>0.11029411764705882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DC-4E1E-8172-7EBB2D17471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06987016"/>
        <c:axId val="1"/>
      </c:lineChart>
      <c:catAx>
        <c:axId val="506987016"/>
        <c:scaling>
          <c:orientation val="minMax"/>
        </c:scaling>
        <c:delete val="0"/>
        <c:axPos val="b"/>
        <c:numFmt formatCode="_(* #,##0.00_);_(* \(#,##0.0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4.519774011299435E-2"/>
              <c:y val="0.50228550198348487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5069870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1100"/>
              <a:t>count marcas</a:t>
            </a:r>
          </a:p>
        </c:rich>
      </c:tx>
      <c:layout>
        <c:manualLayout>
          <c:xMode val="edge"/>
          <c:yMode val="edge"/>
          <c:x val="0.39402173913043476"/>
          <c:y val="4.57142857142857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26086956521739"/>
          <c:y val="0.28571508291038761"/>
          <c:w val="0.85869565217391308"/>
          <c:h val="0.52571575255511316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gráficos!$B$4:$E$4</c:f>
              <c:strCache>
                <c:ptCount val="4"/>
                <c:pt idx="0">
                  <c:v>Coca Cola</c:v>
                </c:pt>
                <c:pt idx="1">
                  <c:v>Guaraná Antarctica</c:v>
                </c:pt>
                <c:pt idx="2">
                  <c:v>Pepsi Cola</c:v>
                </c:pt>
                <c:pt idx="3">
                  <c:v>Fanta Laranja</c:v>
                </c:pt>
              </c:strCache>
            </c:strRef>
          </c:cat>
          <c:val>
            <c:numRef>
              <c:f>gráficos!$B$5:$E$5</c:f>
              <c:numCache>
                <c:formatCode>0%</c:formatCode>
                <c:ptCount val="4"/>
                <c:pt idx="0">
                  <c:v>0.45588235294117646</c:v>
                </c:pt>
                <c:pt idx="1">
                  <c:v>0.36029411764705882</c:v>
                </c:pt>
                <c:pt idx="2">
                  <c:v>9.5588235294117641E-2</c:v>
                </c:pt>
                <c:pt idx="3">
                  <c:v>8.8235294117647065E-2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22-49C6-9F56-BAD417D1639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06988328"/>
        <c:axId val="1"/>
      </c:lineChart>
      <c:catAx>
        <c:axId val="506988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5069883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coca-cola</a:t>
            </a:r>
          </a:p>
        </c:rich>
      </c:tx>
      <c:layout>
        <c:manualLayout>
          <c:xMode val="edge"/>
          <c:yMode val="edge"/>
          <c:x val="0.4375"/>
          <c:y val="4.01785714285714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98076923076923"/>
          <c:y val="0.24553571428571427"/>
          <c:w val="0.85336538461538458"/>
          <c:h val="0.4732142857142857"/>
        </c:manualLayout>
      </c:layout>
      <c:lineChart>
        <c:grouping val="stacked"/>
        <c:varyColors val="0"/>
        <c:ser>
          <c:idx val="1"/>
          <c:order val="0"/>
          <c:tx>
            <c:strRef>
              <c:f>gráficos!$A$10</c:f>
              <c:strCache>
                <c:ptCount val="1"/>
                <c:pt idx="0">
                  <c:v>count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gráficos!$B$9:$E$9</c:f>
              <c:numCache>
                <c:formatCode>_(* #,##0.00_);_(* \(#,##0.00\);_(* "-"??_);_(@_)</c:formatCode>
                <c:ptCount val="4"/>
                <c:pt idx="0">
                  <c:v>3.59</c:v>
                </c:pt>
                <c:pt idx="1">
                  <c:v>3.69</c:v>
                </c:pt>
                <c:pt idx="2">
                  <c:v>3.79</c:v>
                </c:pt>
                <c:pt idx="3">
                  <c:v>3.99</c:v>
                </c:pt>
              </c:numCache>
            </c:numRef>
          </c:cat>
          <c:val>
            <c:numRef>
              <c:f>gráficos!$B$10:$E$10</c:f>
              <c:numCache>
                <c:formatCode>0%</c:formatCode>
                <c:ptCount val="4"/>
                <c:pt idx="0">
                  <c:v>0.43333333333333335</c:v>
                </c:pt>
                <c:pt idx="1">
                  <c:v>0.7</c:v>
                </c:pt>
                <c:pt idx="2">
                  <c:v>0.45</c:v>
                </c:pt>
                <c:pt idx="3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EF-4E0E-BB3D-0E99D1632A3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06987344"/>
        <c:axId val="1"/>
      </c:lineChart>
      <c:catAx>
        <c:axId val="50698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R$/unidade</a:t>
                </a:r>
              </a:p>
            </c:rich>
          </c:tx>
          <c:layout>
            <c:manualLayout>
              <c:xMode val="edge"/>
              <c:yMode val="edge"/>
              <c:x val="0.46153846153846156"/>
              <c:y val="0.839285714285714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.00_);_(* \(#,##0.0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5069873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Guaraná Antarctica</a:t>
            </a:r>
          </a:p>
        </c:rich>
      </c:tx>
      <c:layout>
        <c:manualLayout>
          <c:xMode val="edge"/>
          <c:yMode val="edge"/>
          <c:x val="0.32899091196662306"/>
          <c:y val="4.30622009569378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309470603672454"/>
          <c:y val="0.25837320574162681"/>
          <c:w val="0.80130420606455821"/>
          <c:h val="0.44019138755980863"/>
        </c:manualLayout>
      </c:layout>
      <c:lineChart>
        <c:grouping val="stacked"/>
        <c:varyColors val="0"/>
        <c:ser>
          <c:idx val="1"/>
          <c:order val="0"/>
          <c:tx>
            <c:strRef>
              <c:f>gráficos!$A$14</c:f>
              <c:strCache>
                <c:ptCount val="1"/>
                <c:pt idx="0">
                  <c:v>count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gráficos!$B$13:$E$13</c:f>
              <c:numCache>
                <c:formatCode>_(* #,##0.00_);_(* \(#,##0.00\);_(* "-"??_);_(@_)</c:formatCode>
                <c:ptCount val="4"/>
                <c:pt idx="0">
                  <c:v>3.59</c:v>
                </c:pt>
                <c:pt idx="1">
                  <c:v>3.69</c:v>
                </c:pt>
                <c:pt idx="2">
                  <c:v>3.79</c:v>
                </c:pt>
                <c:pt idx="3">
                  <c:v>3.99</c:v>
                </c:pt>
              </c:numCache>
            </c:numRef>
          </c:cat>
          <c:val>
            <c:numRef>
              <c:f>gráficos!$B$14:$E$14</c:f>
              <c:numCache>
                <c:formatCode>0%</c:formatCode>
                <c:ptCount val="4"/>
                <c:pt idx="0">
                  <c:v>0.4</c:v>
                </c:pt>
                <c:pt idx="1">
                  <c:v>0.375</c:v>
                </c:pt>
                <c:pt idx="2">
                  <c:v>0.46666666666666667</c:v>
                </c:pt>
                <c:pt idx="3">
                  <c:v>0.13333333333333333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81-42EC-8B24-5BB2BF6BFF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07787008"/>
        <c:axId val="1"/>
      </c:lineChart>
      <c:catAx>
        <c:axId val="507787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R$ / unidade</a:t>
                </a:r>
              </a:p>
            </c:rich>
          </c:tx>
          <c:layout>
            <c:manualLayout>
              <c:xMode val="edge"/>
              <c:yMode val="edge"/>
              <c:x val="0.43974009763437549"/>
              <c:y val="0.82775119617224879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.00_);_(* \(#,##0.0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5077870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Pepsi Cola</a:t>
            </a:r>
          </a:p>
        </c:rich>
      </c:tx>
      <c:layout>
        <c:manualLayout>
          <c:xMode val="edge"/>
          <c:yMode val="edge"/>
          <c:x val="0.40895522388059702"/>
          <c:y val="4.81927710843373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49253731343283"/>
          <c:y val="0.2951815911544356"/>
          <c:w val="0.85671641791044773"/>
          <c:h val="0.40963975915309425"/>
        </c:manualLayout>
      </c:layout>
      <c:lineChart>
        <c:grouping val="stacked"/>
        <c:varyColors val="0"/>
        <c:ser>
          <c:idx val="1"/>
          <c:order val="0"/>
          <c:tx>
            <c:strRef>
              <c:f>gráficos!$A$18</c:f>
              <c:strCache>
                <c:ptCount val="1"/>
                <c:pt idx="0">
                  <c:v>count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gráficos!$B$17:$E$17</c:f>
              <c:numCache>
                <c:formatCode>_(* #,##0.00_);_(* \(#,##0.00\);_(* "-"??_);_(@_)</c:formatCode>
                <c:ptCount val="4"/>
                <c:pt idx="0">
                  <c:v>3.59</c:v>
                </c:pt>
                <c:pt idx="1">
                  <c:v>3.69</c:v>
                </c:pt>
                <c:pt idx="2">
                  <c:v>3.79</c:v>
                </c:pt>
                <c:pt idx="3">
                  <c:v>3.99</c:v>
                </c:pt>
              </c:numCache>
            </c:numRef>
          </c:cat>
          <c:val>
            <c:numRef>
              <c:f>gráficos!$B$18:$E$18</c:f>
              <c:numCache>
                <c:formatCode>0%</c:formatCode>
                <c:ptCount val="4"/>
                <c:pt idx="0">
                  <c:v>0.15</c:v>
                </c:pt>
                <c:pt idx="1">
                  <c:v>0.13333333333333333</c:v>
                </c:pt>
                <c:pt idx="2">
                  <c:v>6.6666666666666666E-2</c:v>
                </c:pt>
                <c:pt idx="3">
                  <c:v>2.5000000000000001E-2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8-4E17-B000-46BD11C8026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07789304"/>
        <c:axId val="1"/>
      </c:lineChart>
      <c:catAx>
        <c:axId val="507789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R$ /unidade</a:t>
                </a:r>
              </a:p>
            </c:rich>
          </c:tx>
          <c:layout>
            <c:manualLayout>
              <c:xMode val="edge"/>
              <c:yMode val="edge"/>
              <c:x val="0.44776119402985076"/>
              <c:y val="0.8192796382379913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.00_);_(* \(#,##0.0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5077893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Fanta Laranja</a:t>
            </a:r>
          </a:p>
        </c:rich>
      </c:tx>
      <c:layout>
        <c:manualLayout>
          <c:xMode val="edge"/>
          <c:yMode val="edge"/>
          <c:x val="0.37974749991694073"/>
          <c:y val="4.54545454545454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87344070386778"/>
          <c:y val="0.27272861786131758"/>
          <c:w val="0.8069632722311243"/>
          <c:h val="0.40909292679197634"/>
        </c:manualLayout>
      </c:layout>
      <c:lineChart>
        <c:grouping val="stacked"/>
        <c:varyColors val="0"/>
        <c:ser>
          <c:idx val="1"/>
          <c:order val="0"/>
          <c:tx>
            <c:strRef>
              <c:f>gráficos!$A$22</c:f>
              <c:strCache>
                <c:ptCount val="1"/>
                <c:pt idx="0">
                  <c:v>count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gráficos!$B$21:$E$21</c:f>
              <c:numCache>
                <c:formatCode>_(* #,##0.00_);_(* \(#,##0.00\);_(* "-"??_);_(@_)</c:formatCode>
                <c:ptCount val="4"/>
                <c:pt idx="0">
                  <c:v>3.59</c:v>
                </c:pt>
                <c:pt idx="1">
                  <c:v>3.69</c:v>
                </c:pt>
                <c:pt idx="2">
                  <c:v>3.79</c:v>
                </c:pt>
                <c:pt idx="3">
                  <c:v>3.99</c:v>
                </c:pt>
              </c:numCache>
            </c:numRef>
          </c:cat>
          <c:val>
            <c:numRef>
              <c:f>gráficos!$B$22:$E$22</c:f>
              <c:numCache>
                <c:formatCode>0%</c:formatCode>
                <c:ptCount val="4"/>
                <c:pt idx="0">
                  <c:v>6.6666666666666666E-2</c:v>
                </c:pt>
                <c:pt idx="1">
                  <c:v>0.125</c:v>
                </c:pt>
                <c:pt idx="2">
                  <c:v>0.125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0C-47F5-8677-34E982E6A3E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07789632"/>
        <c:axId val="1"/>
      </c:lineChart>
      <c:catAx>
        <c:axId val="507789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R$/unidade</a:t>
                </a:r>
              </a:p>
            </c:rich>
          </c:tx>
          <c:layout>
            <c:manualLayout>
              <c:xMode val="edge"/>
              <c:yMode val="edge"/>
              <c:x val="0.44936775308149768"/>
              <c:y val="0.8181860600758238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.00_);_(* \(#,##0.0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507789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count Embalagem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gráficos!$A$25</c:f>
              <c:strCache>
                <c:ptCount val="1"/>
                <c:pt idx="0">
                  <c:v>count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gráficos!$B$24:$E$24</c:f>
              <c:strCache>
                <c:ptCount val="4"/>
                <c:pt idx="0">
                  <c:v>plástico</c:v>
                </c:pt>
                <c:pt idx="1">
                  <c:v>long neck</c:v>
                </c:pt>
                <c:pt idx="2">
                  <c:v>vidro retornável</c:v>
                </c:pt>
                <c:pt idx="3">
                  <c:v>lata</c:v>
                </c:pt>
              </c:strCache>
            </c:strRef>
          </c:cat>
          <c:val>
            <c:numRef>
              <c:f>gráficos!$B$25:$E$25</c:f>
              <c:numCache>
                <c:formatCode>0%</c:formatCode>
                <c:ptCount val="4"/>
                <c:pt idx="0">
                  <c:v>0.36764705882352944</c:v>
                </c:pt>
                <c:pt idx="1">
                  <c:v>0.22794117647058823</c:v>
                </c:pt>
                <c:pt idx="2">
                  <c:v>0.15441176470588236</c:v>
                </c:pt>
                <c:pt idx="3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8D-457F-8149-560FAA2D9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4137264"/>
        <c:axId val="604138576"/>
      </c:lineChart>
      <c:catAx>
        <c:axId val="60413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04138576"/>
        <c:crosses val="autoZero"/>
        <c:auto val="1"/>
        <c:lblAlgn val="ctr"/>
        <c:lblOffset val="100"/>
        <c:noMultiLvlLbl val="0"/>
      </c:catAx>
      <c:valAx>
        <c:axId val="60413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04137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30</xdr:row>
      <xdr:rowOff>66675</xdr:rowOff>
    </xdr:from>
    <xdr:to>
      <xdr:col>9</xdr:col>
      <xdr:colOff>219075</xdr:colOff>
      <xdr:row>47</xdr:row>
      <xdr:rowOff>57150</xdr:rowOff>
    </xdr:to>
    <xdr:graphicFrame macro="">
      <xdr:nvGraphicFramePr>
        <xdr:cNvPr id="3090" name="Gráfico 2">
          <a:extLst>
            <a:ext uri="{FF2B5EF4-FFF2-40B4-BE49-F238E27FC236}">
              <a16:creationId xmlns:a16="http://schemas.microsoft.com/office/drawing/2014/main" id="{7E0B9815-8ED0-45B0-9A13-FBD9CE39C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400049</xdr:colOff>
      <xdr:row>4</xdr:row>
      <xdr:rowOff>142875</xdr:rowOff>
    </xdr:from>
    <xdr:to>
      <xdr:col>14</xdr:col>
      <xdr:colOff>447674</xdr:colOff>
      <xdr:row>21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53FA503-A07B-4330-81B9-ED817369A5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552450</xdr:colOff>
      <xdr:row>0</xdr:row>
      <xdr:rowOff>38100</xdr:rowOff>
    </xdr:from>
    <xdr:to>
      <xdr:col>12</xdr:col>
      <xdr:colOff>266700</xdr:colOff>
      <xdr:row>13</xdr:row>
      <xdr:rowOff>19050</xdr:rowOff>
    </xdr:to>
    <xdr:graphicFrame macro="">
      <xdr:nvGraphicFramePr>
        <xdr:cNvPr id="2087" name="Chart 2">
          <a:extLst>
            <a:ext uri="{FF2B5EF4-FFF2-40B4-BE49-F238E27FC236}">
              <a16:creationId xmlns:a16="http://schemas.microsoft.com/office/drawing/2014/main" id="{7F1D3F10-FFC8-4AA5-B264-EFA64F94C2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152400</xdr:colOff>
      <xdr:row>0</xdr:row>
      <xdr:rowOff>0</xdr:rowOff>
    </xdr:from>
    <xdr:to>
      <xdr:col>19</xdr:col>
      <xdr:colOff>514350</xdr:colOff>
      <xdr:row>13</xdr:row>
      <xdr:rowOff>66675</xdr:rowOff>
    </xdr:to>
    <xdr:graphicFrame macro="">
      <xdr:nvGraphicFramePr>
        <xdr:cNvPr id="2088" name="Chart 3">
          <a:extLst>
            <a:ext uri="{FF2B5EF4-FFF2-40B4-BE49-F238E27FC236}">
              <a16:creationId xmlns:a16="http://schemas.microsoft.com/office/drawing/2014/main" id="{64ACDFF9-1D83-40C0-988A-BB4BE44A71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352425</xdr:colOff>
      <xdr:row>16</xdr:row>
      <xdr:rowOff>76200</xdr:rowOff>
    </xdr:from>
    <xdr:to>
      <xdr:col>13</xdr:col>
      <xdr:colOff>47625</xdr:colOff>
      <xdr:row>29</xdr:row>
      <xdr:rowOff>104775</xdr:rowOff>
    </xdr:to>
    <xdr:graphicFrame macro="">
      <xdr:nvGraphicFramePr>
        <xdr:cNvPr id="2089" name="Chart 5">
          <a:extLst>
            <a:ext uri="{FF2B5EF4-FFF2-40B4-BE49-F238E27FC236}">
              <a16:creationId xmlns:a16="http://schemas.microsoft.com/office/drawing/2014/main" id="{68AD0E2A-82A6-4437-8AEC-4FF75918B4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9525</xdr:colOff>
      <xdr:row>39</xdr:row>
      <xdr:rowOff>123825</xdr:rowOff>
    </xdr:from>
    <xdr:to>
      <xdr:col>12</xdr:col>
      <xdr:colOff>495300</xdr:colOff>
      <xdr:row>52</xdr:row>
      <xdr:rowOff>9525</xdr:rowOff>
    </xdr:to>
    <xdr:graphicFrame macro="">
      <xdr:nvGraphicFramePr>
        <xdr:cNvPr id="2090" name="Chart 6">
          <a:extLst>
            <a:ext uri="{FF2B5EF4-FFF2-40B4-BE49-F238E27FC236}">
              <a16:creationId xmlns:a16="http://schemas.microsoft.com/office/drawing/2014/main" id="{8435722E-1CFA-4277-8A81-85DDCB08D2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552450</xdr:colOff>
      <xdr:row>54</xdr:row>
      <xdr:rowOff>9525</xdr:rowOff>
    </xdr:from>
    <xdr:to>
      <xdr:col>13</xdr:col>
      <xdr:colOff>85725</xdr:colOff>
      <xdr:row>63</xdr:row>
      <xdr:rowOff>133350</xdr:rowOff>
    </xdr:to>
    <xdr:graphicFrame macro="">
      <xdr:nvGraphicFramePr>
        <xdr:cNvPr id="2091" name="Chart 7">
          <a:extLst>
            <a:ext uri="{FF2B5EF4-FFF2-40B4-BE49-F238E27FC236}">
              <a16:creationId xmlns:a16="http://schemas.microsoft.com/office/drawing/2014/main" id="{5EB504FE-E10E-4A8B-BB0B-CA071C7667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65</xdr:row>
      <xdr:rowOff>28575</xdr:rowOff>
    </xdr:from>
    <xdr:to>
      <xdr:col>12</xdr:col>
      <xdr:colOff>571500</xdr:colOff>
      <xdr:row>76</xdr:row>
      <xdr:rowOff>133350</xdr:rowOff>
    </xdr:to>
    <xdr:graphicFrame macro="">
      <xdr:nvGraphicFramePr>
        <xdr:cNvPr id="2092" name="Chart 8">
          <a:extLst>
            <a:ext uri="{FF2B5EF4-FFF2-40B4-BE49-F238E27FC236}">
              <a16:creationId xmlns:a16="http://schemas.microsoft.com/office/drawing/2014/main" id="{0078CB52-2FE0-4199-8192-EB67FBBD3F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371475</xdr:colOff>
      <xdr:row>16</xdr:row>
      <xdr:rowOff>66675</xdr:rowOff>
    </xdr:from>
    <xdr:to>
      <xdr:col>21</xdr:col>
      <xdr:colOff>66675</xdr:colOff>
      <xdr:row>33</xdr:row>
      <xdr:rowOff>57150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097E8E1-843A-4371-8831-69F17C1783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333375</xdr:colOff>
      <xdr:row>28</xdr:row>
      <xdr:rowOff>123825</xdr:rowOff>
    </xdr:from>
    <xdr:to>
      <xdr:col>12</xdr:col>
      <xdr:colOff>28575</xdr:colOff>
      <xdr:row>45</xdr:row>
      <xdr:rowOff>114300</xdr:rowOff>
    </xdr:to>
    <xdr:graphicFrame macro="">
      <xdr:nvGraphicFramePr>
        <xdr:cNvPr id="1035" name="Gráfico 2">
          <a:extLst>
            <a:ext uri="{FF2B5EF4-FFF2-40B4-BE49-F238E27FC236}">
              <a16:creationId xmlns:a16="http://schemas.microsoft.com/office/drawing/2014/main" id="{88B60023-D18E-4419-88C1-557ADBCEFD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85725</xdr:colOff>
      <xdr:row>9</xdr:row>
      <xdr:rowOff>19050</xdr:rowOff>
    </xdr:from>
    <xdr:to>
      <xdr:col>11</xdr:col>
      <xdr:colOff>390525</xdr:colOff>
      <xdr:row>26</xdr:row>
      <xdr:rowOff>9525</xdr:rowOff>
    </xdr:to>
    <xdr:graphicFrame macro="">
      <xdr:nvGraphicFramePr>
        <xdr:cNvPr id="1036" name="Gráfico 3">
          <a:extLst>
            <a:ext uri="{FF2B5EF4-FFF2-40B4-BE49-F238E27FC236}">
              <a16:creationId xmlns:a16="http://schemas.microsoft.com/office/drawing/2014/main" id="{EBDB0F56-0C2F-4BCD-92F6-27914CDC72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workbookViewId="0">
      <selection activeCell="P16" sqref="P16"/>
    </sheetView>
  </sheetViews>
  <sheetFormatPr defaultRowHeight="12.75" x14ac:dyDescent="0.2"/>
  <cols>
    <col min="1" max="1" width="17.28515625" style="2" customWidth="1"/>
    <col min="2" max="16384" width="9.140625" style="2"/>
  </cols>
  <sheetData>
    <row r="1" spans="1:6" x14ac:dyDescent="0.2">
      <c r="B1" s="14">
        <f>resumo!A8</f>
        <v>3.59</v>
      </c>
      <c r="C1" s="14">
        <f>resumo!A9</f>
        <v>3.69</v>
      </c>
      <c r="D1" s="14">
        <f>resumo!A10</f>
        <v>3.79</v>
      </c>
      <c r="E1" s="14">
        <f>resumo!A11</f>
        <v>3.99</v>
      </c>
    </row>
    <row r="2" spans="1:6" x14ac:dyDescent="0.2">
      <c r="A2" s="3" t="str">
        <f>resumo!A2</f>
        <v>Coca Cola</v>
      </c>
      <c r="B2" s="15">
        <f>gráficos!B10</f>
        <v>0.43333333333333335</v>
      </c>
      <c r="C2" s="15">
        <f>gráficos!C10</f>
        <v>0.7</v>
      </c>
      <c r="D2" s="15">
        <f>gráficos!D10</f>
        <v>0.45</v>
      </c>
      <c r="E2" s="15">
        <f>gráficos!E10</f>
        <v>0.25</v>
      </c>
      <c r="F2" s="15"/>
    </row>
    <row r="3" spans="1:6" x14ac:dyDescent="0.2">
      <c r="A3" s="3" t="str">
        <f>resumo!A3</f>
        <v>Guaraná Antarctica</v>
      </c>
      <c r="B3" s="15">
        <f>gráficos!B14</f>
        <v>0.4</v>
      </c>
      <c r="C3" s="15">
        <f>gráficos!C14</f>
        <v>0.375</v>
      </c>
      <c r="D3" s="15">
        <f>gráficos!D14</f>
        <v>0.46666666666666667</v>
      </c>
      <c r="E3" s="15">
        <f>gráficos!E14</f>
        <v>0.13333333333333333</v>
      </c>
      <c r="F3" s="15"/>
    </row>
    <row r="4" spans="1:6" x14ac:dyDescent="0.2">
      <c r="A4" s="3" t="str">
        <f>resumo!A4</f>
        <v>Pepsi Cola</v>
      </c>
      <c r="B4" s="15">
        <f>gráficos!B18</f>
        <v>0.15</v>
      </c>
      <c r="C4" s="15">
        <f>gráficos!C18</f>
        <v>0.13333333333333333</v>
      </c>
      <c r="D4" s="15">
        <f>gráficos!D18</f>
        <v>6.6666666666666666E-2</v>
      </c>
      <c r="E4" s="15">
        <f>gráficos!E18</f>
        <v>2.5000000000000001E-2</v>
      </c>
      <c r="F4" s="15"/>
    </row>
    <row r="5" spans="1:6" x14ac:dyDescent="0.2">
      <c r="A5" s="3" t="str">
        <f>resumo!A5</f>
        <v>Fanta Laranja</v>
      </c>
      <c r="B5" s="15">
        <f>gráficos!B22</f>
        <v>6.6666666666666666E-2</v>
      </c>
      <c r="C5" s="15">
        <f>gráficos!C22</f>
        <v>0.125</v>
      </c>
      <c r="D5" s="15">
        <f>gráficos!D22</f>
        <v>0.125</v>
      </c>
      <c r="E5" s="15">
        <f>gráficos!E22</f>
        <v>0</v>
      </c>
      <c r="F5" s="15"/>
    </row>
    <row r="6" spans="1:6" x14ac:dyDescent="0.2">
      <c r="B6" s="16"/>
      <c r="C6" s="16"/>
      <c r="D6" s="16"/>
      <c r="E6" s="16"/>
      <c r="F6" s="15"/>
    </row>
    <row r="7" spans="1:6" x14ac:dyDescent="0.2">
      <c r="E7" s="15"/>
    </row>
  </sheetData>
  <phoneticPr fontId="3" type="noConversion"/>
  <pageMargins left="0.78740157499999996" right="0.78740157499999996" top="0.984251969" bottom="0.984251969" header="0.49212598499999999" footer="0.49212598499999999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5"/>
  <sheetViews>
    <sheetView tabSelected="1" topLeftCell="C3" workbookViewId="0">
      <selection activeCell="K15" sqref="K15"/>
    </sheetView>
  </sheetViews>
  <sheetFormatPr defaultRowHeight="12.75" x14ac:dyDescent="0.2"/>
  <cols>
    <col min="1" max="1" width="16.7109375" style="2" customWidth="1"/>
    <col min="2" max="2" width="14.5703125" style="2" customWidth="1"/>
    <col min="3" max="3" width="19" style="2" customWidth="1"/>
    <col min="4" max="4" width="16.5703125" style="2" customWidth="1"/>
    <col min="5" max="5" width="15.42578125" style="2" customWidth="1"/>
    <col min="6" max="16384" width="9.140625" style="2"/>
  </cols>
  <sheetData>
    <row r="1" spans="1:6" x14ac:dyDescent="0.2">
      <c r="A1" s="2" t="s">
        <v>40</v>
      </c>
      <c r="B1" s="17">
        <f>resumo!A8</f>
        <v>3.59</v>
      </c>
      <c r="C1" s="17">
        <f>resumo!A9</f>
        <v>3.69</v>
      </c>
      <c r="D1" s="17">
        <f>resumo!A10</f>
        <v>3.79</v>
      </c>
      <c r="E1" s="17">
        <f>resumo!A11</f>
        <v>3.99</v>
      </c>
    </row>
    <row r="2" spans="1:6" x14ac:dyDescent="0.2">
      <c r="A2" s="2" t="s">
        <v>41</v>
      </c>
      <c r="B2" s="15">
        <f>resumo!B8</f>
        <v>0.27205882352941174</v>
      </c>
      <c r="C2" s="15">
        <f>resumo!B9</f>
        <v>0.33088235294117646</v>
      </c>
      <c r="D2" s="15">
        <f>resumo!B10</f>
        <v>0.28676470588235292</v>
      </c>
      <c r="E2" s="15">
        <f>resumo!B11</f>
        <v>0.11029411764705882</v>
      </c>
    </row>
    <row r="4" spans="1:6" x14ac:dyDescent="0.2">
      <c r="A4" s="2" t="s">
        <v>42</v>
      </c>
      <c r="B4" s="3" t="str">
        <f>resumo!A2</f>
        <v>Coca Cola</v>
      </c>
      <c r="C4" s="3" t="str">
        <f>resumo!A3</f>
        <v>Guaraná Antarctica</v>
      </c>
      <c r="D4" s="3" t="str">
        <f>resumo!A4</f>
        <v>Pepsi Cola</v>
      </c>
      <c r="E4" s="3" t="str">
        <f>resumo!A5</f>
        <v>Fanta Laranja</v>
      </c>
    </row>
    <row r="5" spans="1:6" x14ac:dyDescent="0.2">
      <c r="A5" s="2" t="s">
        <v>41</v>
      </c>
      <c r="B5" s="15">
        <f>resumo!B2</f>
        <v>0.45588235294117646</v>
      </c>
      <c r="C5" s="15">
        <f>resumo!B3</f>
        <v>0.36029411764705882</v>
      </c>
      <c r="D5" s="15">
        <f>resumo!B4</f>
        <v>9.5588235294117641E-2</v>
      </c>
      <c r="E5" s="15">
        <f>resumo!B5</f>
        <v>8.8235294117647065E-2</v>
      </c>
    </row>
    <row r="8" spans="1:6" x14ac:dyDescent="0.2">
      <c r="A8" s="3" t="str">
        <f>resumo!A2</f>
        <v>Coca Cola</v>
      </c>
    </row>
    <row r="9" spans="1:6" x14ac:dyDescent="0.2">
      <c r="A9" s="2" t="s">
        <v>43</v>
      </c>
      <c r="B9" s="17">
        <f>B1</f>
        <v>3.59</v>
      </c>
      <c r="C9" s="17">
        <f>C1</f>
        <v>3.69</v>
      </c>
      <c r="D9" s="17">
        <f>D1</f>
        <v>3.79</v>
      </c>
      <c r="E9" s="17">
        <f>E1</f>
        <v>3.99</v>
      </c>
    </row>
    <row r="10" spans="1:6" x14ac:dyDescent="0.2">
      <c r="A10" s="2" t="s">
        <v>41</v>
      </c>
      <c r="B10" s="15">
        <f>resumo!B14</f>
        <v>0.43333333333333335</v>
      </c>
      <c r="C10" s="15">
        <f>resumo!B15</f>
        <v>0.7</v>
      </c>
      <c r="D10" s="15">
        <f>resumo!B16</f>
        <v>0.45</v>
      </c>
      <c r="E10" s="15">
        <f>resumo!B17</f>
        <v>0.25</v>
      </c>
      <c r="F10" s="15"/>
    </row>
    <row r="12" spans="1:6" x14ac:dyDescent="0.2">
      <c r="A12" s="3" t="str">
        <f>resumo!A3</f>
        <v>Guaraná Antarctica</v>
      </c>
    </row>
    <row r="13" spans="1:6" x14ac:dyDescent="0.2">
      <c r="A13" s="2" t="s">
        <v>43</v>
      </c>
      <c r="B13" s="18">
        <f>B1</f>
        <v>3.59</v>
      </c>
      <c r="C13" s="18">
        <f>C1</f>
        <v>3.69</v>
      </c>
      <c r="D13" s="18">
        <f>D1</f>
        <v>3.79</v>
      </c>
      <c r="E13" s="18">
        <f>E1</f>
        <v>3.99</v>
      </c>
    </row>
    <row r="14" spans="1:6" x14ac:dyDescent="0.2">
      <c r="A14" s="2" t="s">
        <v>41</v>
      </c>
      <c r="B14" s="15">
        <f>resumo!B20</f>
        <v>0.4</v>
      </c>
      <c r="C14" s="15">
        <f>resumo!B21</f>
        <v>0.375</v>
      </c>
      <c r="D14" s="15">
        <f>resumo!B22</f>
        <v>0.46666666666666667</v>
      </c>
      <c r="E14" s="15">
        <f>resumo!B23</f>
        <v>0.13333333333333333</v>
      </c>
    </row>
    <row r="16" spans="1:6" x14ac:dyDescent="0.2">
      <c r="A16" s="3" t="str">
        <f>resumo!A4</f>
        <v>Pepsi Cola</v>
      </c>
    </row>
    <row r="17" spans="1:5" x14ac:dyDescent="0.2">
      <c r="A17" s="2" t="s">
        <v>43</v>
      </c>
      <c r="B17" s="18">
        <f>B1</f>
        <v>3.59</v>
      </c>
      <c r="C17" s="18">
        <f>C1</f>
        <v>3.69</v>
      </c>
      <c r="D17" s="18">
        <f>D1</f>
        <v>3.79</v>
      </c>
      <c r="E17" s="18">
        <f>E1</f>
        <v>3.99</v>
      </c>
    </row>
    <row r="18" spans="1:5" x14ac:dyDescent="0.2">
      <c r="A18" s="2" t="s">
        <v>41</v>
      </c>
      <c r="B18" s="15">
        <f>resumo!B26</f>
        <v>0.15</v>
      </c>
      <c r="C18" s="15">
        <f>resumo!B27</f>
        <v>0.13333333333333333</v>
      </c>
      <c r="D18" s="15">
        <f>resumo!B28</f>
        <v>6.6666666666666666E-2</v>
      </c>
      <c r="E18" s="15">
        <f>resumo!B29</f>
        <v>2.5000000000000001E-2</v>
      </c>
    </row>
    <row r="20" spans="1:5" x14ac:dyDescent="0.2">
      <c r="A20" s="3" t="str">
        <f>resumo!A5</f>
        <v>Fanta Laranja</v>
      </c>
    </row>
    <row r="21" spans="1:5" x14ac:dyDescent="0.2">
      <c r="A21" s="2" t="s">
        <v>43</v>
      </c>
      <c r="B21" s="18">
        <f>B1</f>
        <v>3.59</v>
      </c>
      <c r="C21" s="18">
        <f>C1</f>
        <v>3.69</v>
      </c>
      <c r="D21" s="18">
        <f>D1</f>
        <v>3.79</v>
      </c>
      <c r="E21" s="18">
        <f>E1</f>
        <v>3.99</v>
      </c>
    </row>
    <row r="22" spans="1:5" x14ac:dyDescent="0.2">
      <c r="A22" s="2" t="s">
        <v>41</v>
      </c>
      <c r="B22" s="15">
        <f>resumo!B32</f>
        <v>6.6666666666666666E-2</v>
      </c>
      <c r="C22" s="15">
        <f>resumo!B33</f>
        <v>0.125</v>
      </c>
      <c r="D22" s="15">
        <f>resumo!B34</f>
        <v>0.125</v>
      </c>
      <c r="E22" s="15">
        <f>resumo!B35</f>
        <v>0</v>
      </c>
    </row>
    <row r="24" spans="1:5" x14ac:dyDescent="0.2">
      <c r="A24" s="23" t="s">
        <v>39</v>
      </c>
      <c r="B24" s="3" t="str">
        <f>count!A16</f>
        <v>plástico</v>
      </c>
      <c r="C24" s="3" t="str">
        <f>count!A17</f>
        <v>long neck</v>
      </c>
      <c r="D24" s="3" t="str">
        <f>count!A18</f>
        <v>vidro retornável</v>
      </c>
      <c r="E24" s="3" t="str">
        <f>count!A19</f>
        <v>lata</v>
      </c>
    </row>
    <row r="25" spans="1:5" x14ac:dyDescent="0.2">
      <c r="A25" s="23" t="s">
        <v>41</v>
      </c>
      <c r="B25" s="15">
        <f>count!M16</f>
        <v>0.36764705882352944</v>
      </c>
      <c r="C25" s="15">
        <f>count!M17</f>
        <v>0.22794117647058823</v>
      </c>
      <c r="D25" s="15">
        <f>count!M18</f>
        <v>0.15441176470588236</v>
      </c>
      <c r="E25" s="15">
        <f>count!M19</f>
        <v>0.25</v>
      </c>
    </row>
  </sheetData>
  <phoneticPr fontId="3" type="noConversion"/>
  <pageMargins left="0.78740157499999996" right="0.78740157499999996" top="0.984251969" bottom="0.984251969" header="0.49212598499999999" footer="0.49212598499999999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44"/>
  <sheetViews>
    <sheetView topLeftCell="A22" workbookViewId="0">
      <selection activeCell="N24" sqref="N24"/>
    </sheetView>
  </sheetViews>
  <sheetFormatPr defaultRowHeight="12.75" x14ac:dyDescent="0.2"/>
  <cols>
    <col min="1" max="1" width="27" customWidth="1"/>
  </cols>
  <sheetData>
    <row r="2" spans="1:2" x14ac:dyDescent="0.2">
      <c r="A2" s="3" t="str">
        <f>count!A9</f>
        <v>Coca Cola</v>
      </c>
      <c r="B2" s="7">
        <f>count!M9</f>
        <v>0.45588235294117646</v>
      </c>
    </row>
    <row r="3" spans="1:2" x14ac:dyDescent="0.2">
      <c r="A3" s="3" t="str">
        <f>count!A10</f>
        <v>Guaraná Antarctica</v>
      </c>
      <c r="B3" s="7">
        <f>count!M10</f>
        <v>0.36029411764705882</v>
      </c>
    </row>
    <row r="4" spans="1:2" x14ac:dyDescent="0.2">
      <c r="A4" s="3" t="str">
        <f>count!A11</f>
        <v>Pepsi Cola</v>
      </c>
      <c r="B4" s="7">
        <f>count!M11</f>
        <v>9.5588235294117641E-2</v>
      </c>
    </row>
    <row r="5" spans="1:2" x14ac:dyDescent="0.2">
      <c r="A5" s="3" t="str">
        <f>count!A12</f>
        <v>Fanta Laranja</v>
      </c>
      <c r="B5" s="7">
        <f>count!M12</f>
        <v>8.8235294117647065E-2</v>
      </c>
    </row>
    <row r="6" spans="1:2" x14ac:dyDescent="0.2">
      <c r="A6" s="3"/>
      <c r="B6" s="7"/>
    </row>
    <row r="7" spans="1:2" x14ac:dyDescent="0.2">
      <c r="A7" s="2" t="s">
        <v>43</v>
      </c>
      <c r="B7" s="7"/>
    </row>
    <row r="8" spans="1:2" x14ac:dyDescent="0.2">
      <c r="A8" s="11">
        <f>count!A3</f>
        <v>3.59</v>
      </c>
      <c r="B8" s="7">
        <f>count!M3</f>
        <v>0.27205882352941174</v>
      </c>
    </row>
    <row r="9" spans="1:2" x14ac:dyDescent="0.2">
      <c r="A9" s="11">
        <f>count!A4</f>
        <v>3.69</v>
      </c>
      <c r="B9" s="7">
        <f>count!M4</f>
        <v>0.33088235294117646</v>
      </c>
    </row>
    <row r="10" spans="1:2" x14ac:dyDescent="0.2">
      <c r="A10" s="11">
        <f>count!A5</f>
        <v>3.79</v>
      </c>
      <c r="B10" s="7">
        <f>count!M5</f>
        <v>0.28676470588235292</v>
      </c>
    </row>
    <row r="11" spans="1:2" x14ac:dyDescent="0.2">
      <c r="A11" s="11">
        <f>count!A6</f>
        <v>3.99</v>
      </c>
      <c r="B11" s="7">
        <f>count!M6</f>
        <v>0.11029411764705882</v>
      </c>
    </row>
    <row r="12" spans="1:2" x14ac:dyDescent="0.2">
      <c r="A12" s="10"/>
      <c r="B12" s="7"/>
    </row>
    <row r="13" spans="1:2" x14ac:dyDescent="0.2">
      <c r="A13" s="3" t="str">
        <f>A2</f>
        <v>Coca Cola</v>
      </c>
      <c r="B13" s="7"/>
    </row>
    <row r="14" spans="1:2" x14ac:dyDescent="0.2">
      <c r="A14" s="11">
        <f>A8</f>
        <v>3.59</v>
      </c>
      <c r="B14" s="7">
        <f>count!M22</f>
        <v>0.43333333333333335</v>
      </c>
    </row>
    <row r="15" spans="1:2" x14ac:dyDescent="0.2">
      <c r="A15" s="11">
        <f>A9</f>
        <v>3.69</v>
      </c>
      <c r="B15" s="7">
        <f>count!M23</f>
        <v>0.7</v>
      </c>
    </row>
    <row r="16" spans="1:2" x14ac:dyDescent="0.2">
      <c r="A16" s="11">
        <f>A10</f>
        <v>3.79</v>
      </c>
      <c r="B16" s="7">
        <f>count!M24</f>
        <v>0.45</v>
      </c>
    </row>
    <row r="17" spans="1:2" x14ac:dyDescent="0.2">
      <c r="A17" s="11">
        <f>A11</f>
        <v>3.99</v>
      </c>
      <c r="B17" s="7">
        <f>count!M25</f>
        <v>0.25</v>
      </c>
    </row>
    <row r="18" spans="1:2" x14ac:dyDescent="0.2">
      <c r="A18" s="3"/>
      <c r="B18" s="7"/>
    </row>
    <row r="19" spans="1:2" x14ac:dyDescent="0.2">
      <c r="A19" s="3" t="str">
        <f>A3</f>
        <v>Guaraná Antarctica</v>
      </c>
      <c r="B19" s="7"/>
    </row>
    <row r="20" spans="1:2" x14ac:dyDescent="0.2">
      <c r="A20" s="11">
        <f>A8</f>
        <v>3.59</v>
      </c>
      <c r="B20" s="7">
        <f>count!M28</f>
        <v>0.4</v>
      </c>
    </row>
    <row r="21" spans="1:2" x14ac:dyDescent="0.2">
      <c r="A21" s="11">
        <f>A9</f>
        <v>3.69</v>
      </c>
      <c r="B21" s="7">
        <f>count!M29</f>
        <v>0.375</v>
      </c>
    </row>
    <row r="22" spans="1:2" x14ac:dyDescent="0.2">
      <c r="A22" s="11">
        <f>A10</f>
        <v>3.79</v>
      </c>
      <c r="B22" s="7">
        <f>count!M30</f>
        <v>0.46666666666666667</v>
      </c>
    </row>
    <row r="23" spans="1:2" x14ac:dyDescent="0.2">
      <c r="A23" s="11">
        <f>A11</f>
        <v>3.99</v>
      </c>
      <c r="B23" s="7">
        <f>count!M31</f>
        <v>0.13333333333333333</v>
      </c>
    </row>
    <row r="24" spans="1:2" x14ac:dyDescent="0.2">
      <c r="A24" s="2"/>
      <c r="B24" s="7"/>
    </row>
    <row r="25" spans="1:2" x14ac:dyDescent="0.2">
      <c r="A25" s="3" t="str">
        <f>A4</f>
        <v>Pepsi Cola</v>
      </c>
      <c r="B25" s="7"/>
    </row>
    <row r="26" spans="1:2" x14ac:dyDescent="0.2">
      <c r="A26" s="11">
        <f>A8</f>
        <v>3.59</v>
      </c>
      <c r="B26" s="7">
        <f>count!M34</f>
        <v>0.15</v>
      </c>
    </row>
    <row r="27" spans="1:2" x14ac:dyDescent="0.2">
      <c r="A27" s="11">
        <f>A9</f>
        <v>3.69</v>
      </c>
      <c r="B27" s="7">
        <f>count!M35</f>
        <v>0.13333333333333333</v>
      </c>
    </row>
    <row r="28" spans="1:2" x14ac:dyDescent="0.2">
      <c r="A28" s="11">
        <f>A10</f>
        <v>3.79</v>
      </c>
      <c r="B28" s="7">
        <f>count!M36</f>
        <v>6.6666666666666666E-2</v>
      </c>
    </row>
    <row r="29" spans="1:2" x14ac:dyDescent="0.2">
      <c r="A29" s="11">
        <f>A11</f>
        <v>3.99</v>
      </c>
      <c r="B29" s="7">
        <f>count!M37</f>
        <v>2.5000000000000001E-2</v>
      </c>
    </row>
    <row r="30" spans="1:2" x14ac:dyDescent="0.2">
      <c r="A30" s="2"/>
      <c r="B30" s="7"/>
    </row>
    <row r="31" spans="1:2" x14ac:dyDescent="0.2">
      <c r="A31" s="3" t="str">
        <f>A5</f>
        <v>Fanta Laranja</v>
      </c>
      <c r="B31" s="7"/>
    </row>
    <row r="32" spans="1:2" x14ac:dyDescent="0.2">
      <c r="A32" s="11">
        <f>A8</f>
        <v>3.59</v>
      </c>
      <c r="B32" s="7">
        <f>count!M40</f>
        <v>6.6666666666666666E-2</v>
      </c>
    </row>
    <row r="33" spans="1:2" x14ac:dyDescent="0.2">
      <c r="A33" s="11">
        <f>A9</f>
        <v>3.69</v>
      </c>
      <c r="B33" s="7">
        <f>count!M41</f>
        <v>0.125</v>
      </c>
    </row>
    <row r="34" spans="1:2" x14ac:dyDescent="0.2">
      <c r="A34" s="11">
        <f>A10</f>
        <v>3.79</v>
      </c>
      <c r="B34" s="7">
        <f>count!M42</f>
        <v>0.125</v>
      </c>
    </row>
    <row r="35" spans="1:2" x14ac:dyDescent="0.2">
      <c r="A35" s="11">
        <f>A11</f>
        <v>3.99</v>
      </c>
      <c r="B35" s="7">
        <f>count!M43</f>
        <v>0</v>
      </c>
    </row>
    <row r="37" spans="1:2" x14ac:dyDescent="0.2">
      <c r="A37" s="3" t="s">
        <v>39</v>
      </c>
    </row>
    <row r="38" spans="1:2" x14ac:dyDescent="0.2">
      <c r="A38" s="3" t="str">
        <f>'Rodizio '!D26</f>
        <v>lata</v>
      </c>
      <c r="B38" s="16">
        <f>count!M16</f>
        <v>0.36764705882352944</v>
      </c>
    </row>
    <row r="39" spans="1:2" x14ac:dyDescent="0.2">
      <c r="A39" s="3" t="str">
        <f>'Rodizio '!D27</f>
        <v>plástico</v>
      </c>
      <c r="B39" s="16">
        <f>count!M17</f>
        <v>0.22794117647058823</v>
      </c>
    </row>
    <row r="40" spans="1:2" x14ac:dyDescent="0.2">
      <c r="A40" s="3" t="str">
        <f>'Rodizio '!D28</f>
        <v>long neck</v>
      </c>
      <c r="B40" s="16">
        <f>count!M18</f>
        <v>0.15441176470588236</v>
      </c>
    </row>
    <row r="41" spans="1:2" x14ac:dyDescent="0.2">
      <c r="A41" s="3" t="str">
        <f>'Rodizio '!D29</f>
        <v>vidro retornável</v>
      </c>
      <c r="B41" s="16">
        <f>count!M19</f>
        <v>0.25</v>
      </c>
    </row>
    <row r="42" spans="1:2" x14ac:dyDescent="0.2">
      <c r="A42" s="2" t="s">
        <v>29</v>
      </c>
      <c r="B42" s="16"/>
    </row>
    <row r="43" spans="1:2" x14ac:dyDescent="0.2">
      <c r="A43" s="2"/>
    </row>
    <row r="44" spans="1:2" x14ac:dyDescent="0.2">
      <c r="A44" s="2"/>
    </row>
  </sheetData>
  <phoneticPr fontId="3" type="noConversion"/>
  <pageMargins left="0.78740157499999996" right="0.78740157499999996" top="0.984251969" bottom="0.984251969" header="0.49212598499999999" footer="0.49212598499999999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51"/>
  <sheetViews>
    <sheetView topLeftCell="A26" workbookViewId="0">
      <selection activeCell="A16" sqref="A16"/>
    </sheetView>
  </sheetViews>
  <sheetFormatPr defaultRowHeight="12.75" x14ac:dyDescent="0.2"/>
  <cols>
    <col min="1" max="1" width="32.7109375" style="2" customWidth="1"/>
    <col min="12" max="12" width="9.7109375" style="8" bestFit="1" customWidth="1"/>
  </cols>
  <sheetData>
    <row r="2" spans="1:13" x14ac:dyDescent="0.2">
      <c r="B2" s="2" t="s">
        <v>17</v>
      </c>
      <c r="C2" s="2" t="s">
        <v>18</v>
      </c>
      <c r="D2" s="2" t="s">
        <v>19</v>
      </c>
      <c r="E2" s="2" t="s">
        <v>20</v>
      </c>
      <c r="F2" s="2" t="s">
        <v>21</v>
      </c>
      <c r="G2" s="2" t="s">
        <v>22</v>
      </c>
      <c r="H2" s="2" t="s">
        <v>23</v>
      </c>
      <c r="I2" s="2" t="s">
        <v>24</v>
      </c>
      <c r="J2" s="2" t="s">
        <v>25</v>
      </c>
      <c r="K2" s="2" t="s">
        <v>26</v>
      </c>
      <c r="L2" s="9" t="s">
        <v>27</v>
      </c>
      <c r="M2" s="2" t="s">
        <v>28</v>
      </c>
    </row>
    <row r="3" spans="1:13" x14ac:dyDescent="0.2">
      <c r="A3" s="13">
        <f>'Rodizio '!B5</f>
        <v>3.59</v>
      </c>
      <c r="B3" s="6">
        <f>('Rodizio '!E5+'Rodizio '!E13+'Rodizio '!E20+'Rodizio '!E28+'Rodizio '!E34+'Rodizio '!E41+'Rodizio '!E47+'Rodizio '!E54+'Rodizio '!E62+'Rodizio '!E71+'Rodizio '!E76+'Rodizio '!E85+'Rodizio '!E91+'Rodizio '!E98)/14</f>
        <v>0.2857142857142857</v>
      </c>
      <c r="C3" s="6">
        <f>('Rodizio '!F5+'Rodizio '!F13+'Rodizio '!F20+'Rodizio '!F28+'Rodizio '!F34+'Rodizio '!F41+'Rodizio '!F47+'Rodizio '!F54+'Rodizio '!F62+'Rodizio '!F71+'Rodizio '!F76+'Rodizio '!F85+'Rodizio '!F91+'Rodizio '!F98)/14</f>
        <v>0.35714285714285715</v>
      </c>
      <c r="D3" s="6">
        <f>('Rodizio '!G5+'Rodizio '!G13+'Rodizio '!G20+'Rodizio '!G28+'Rodizio '!G34+'Rodizio '!G41+'Rodizio '!G47+'Rodizio '!G54+'Rodizio '!G62+'Rodizio '!G71+'Rodizio '!G76+'Rodizio '!G85+'Rodizio '!G91+'Rodizio '!G98)/14</f>
        <v>0.2857142857142857</v>
      </c>
      <c r="E3" s="6">
        <f>('Rodizio '!H5+'Rodizio '!H13+'Rodizio '!H20+'Rodizio '!H28+'Rodizio '!H34+'Rodizio '!H41+'Rodizio '!H47+'Rodizio '!H54+'Rodizio '!H62+'Rodizio '!H71+'Rodizio '!H76+'Rodizio '!H85+'Rodizio '!H91+'Rodizio '!H98)/14</f>
        <v>7.1428571428571425E-2</v>
      </c>
      <c r="F3" s="6">
        <f>('Rodizio '!I5+'Rodizio '!I13+'Rodizio '!I20+'Rodizio '!I28+'Rodizio '!I34+'Rodizio '!I41+'Rodizio '!I47+'Rodizio '!I54+'Rodizio '!I62+'Rodizio '!I71+'Rodizio '!I76+'Rodizio '!I85+'Rodizio '!I91+'Rodizio '!I98)/14</f>
        <v>0.5</v>
      </c>
      <c r="G3" s="6">
        <f>('Rodizio '!J5+'Rodizio '!J13+'Rodizio '!J20+'Rodizio '!J28+'Rodizio '!J34+'Rodizio '!J41+'Rodizio '!J47+'Rodizio '!J54+'Rodizio '!J62+'Rodizio '!J71+'Rodizio '!J76+'Rodizio '!J85+'Rodizio '!J91+'Rodizio '!J98)/14</f>
        <v>0.2857142857142857</v>
      </c>
      <c r="H3" s="6">
        <f>('Rodizio '!K5+'Rodizio '!K13+'Rodizio '!K20+'Rodizio '!K28+'Rodizio '!K34+'Rodizio '!K41+'Rodizio '!K47+'Rodizio '!K54+'Rodizio '!K62+'Rodizio '!K71+'Rodizio '!K76+'Rodizio '!K85+'Rodizio '!K91+'Rodizio '!K98)/14</f>
        <v>0.2857142857142857</v>
      </c>
      <c r="I3" s="6">
        <f>('Rodizio '!L5+'Rodizio '!L13+'Rodizio '!L20+'Rodizio '!L28+'Rodizio '!L34+'Rodizio '!L41+'Rodizio '!L47+'Rodizio '!L54+'Rodizio '!L62+'Rodizio '!L71+'Rodizio '!L76+'Rodizio '!L85+'Rodizio '!L91+'Rodizio '!L98)/14</f>
        <v>0.21428571428571427</v>
      </c>
      <c r="J3" s="6">
        <f>('Rodizio '!M5+'Rodizio '!M13+'Rodizio '!M20+'Rodizio '!M28+'Rodizio '!M34+'Rodizio '!M41+'Rodizio '!M47+'Rodizio '!M54+'Rodizio '!M62+'Rodizio '!M71+'Rodizio '!M76+'Rodizio '!M85+'Rodizio '!M91+'Rodizio '!M98)/14</f>
        <v>0.21428571428571427</v>
      </c>
      <c r="K3" s="6">
        <f>('Rodizio '!N5+'Rodizio '!N13+'Rodizio '!N20+'Rodizio '!N28+'Rodizio '!N34+'Rodizio '!N41+'Rodizio '!N47+'Rodizio '!N54+'Rodizio '!N62+'Rodizio '!N71+'Rodizio '!N76+'Rodizio '!N85+'Rodizio '!N91+'Rodizio '!N98)/14</f>
        <v>0.14285714285714285</v>
      </c>
      <c r="L3" s="8">
        <f>('Rodizio '!O5+'Rodizio '!O13+'Rodizio '!O20+'Rodizio '!O28+'Rodizio '!O34+'Rodizio '!O41+'Rodizio '!O47+'Rodizio '!O54+'Rodizio '!O62+'Rodizio '!O71+'Rodizio '!O76+'Rodizio '!O85+'Rodizio '!O91+'Rodizio '!O98)</f>
        <v>37</v>
      </c>
      <c r="M3" s="6">
        <f>L3/$L$7</f>
        <v>0.27205882352941174</v>
      </c>
    </row>
    <row r="4" spans="1:13" x14ac:dyDescent="0.2">
      <c r="A4" s="13">
        <f>'Rodizio '!B6</f>
        <v>3.69</v>
      </c>
      <c r="B4" s="6">
        <f>('Rodizio '!E6+'Rodizio '!E15+'Rodizio '!E22+'Rodizio '!E27+'Rodizio '!E35+'Rodizio '!E43+'Rodizio '!E48+'Rodizio '!E56+'Rodizio '!E63+'Rodizio '!E70+'Rodizio '!E75+'Rodizio '!E82+'Rodizio '!E89+'Rodizio '!E96)/14</f>
        <v>0.2857142857142857</v>
      </c>
      <c r="C4" s="6">
        <f>('Rodizio '!F6+'Rodizio '!F15+'Rodizio '!F22+'Rodizio '!F27+'Rodizio '!F35+'Rodizio '!F43+'Rodizio '!F48+'Rodizio '!F56+'Rodizio '!F63+'Rodizio '!F70+'Rodizio '!F75+'Rodizio '!F82+'Rodizio '!F89+'Rodizio '!F96)/14</f>
        <v>0.42857142857142855</v>
      </c>
      <c r="D4" s="6">
        <f>('Rodizio '!G6+'Rodizio '!G15+'Rodizio '!G22+'Rodizio '!G27+'Rodizio '!G35+'Rodizio '!G43+'Rodizio '!G48+'Rodizio '!G56+'Rodizio '!G63+'Rodizio '!G70+'Rodizio '!G75+'Rodizio '!G82+'Rodizio '!G89+'Rodizio '!G96)/14</f>
        <v>0.42857142857142855</v>
      </c>
      <c r="E4" s="6">
        <f>('Rodizio '!H6+'Rodizio '!H15+'Rodizio '!H22+'Rodizio '!H27+'Rodizio '!H35+'Rodizio '!H43+'Rodizio '!H48+'Rodizio '!H56+'Rodizio '!H63+'Rodizio '!H70+'Rodizio '!H75+'Rodizio '!H82+'Rodizio '!H89+'Rodizio '!H96)/14</f>
        <v>0.2857142857142857</v>
      </c>
      <c r="F4" s="6">
        <f>('Rodizio '!I6+'Rodizio '!I15+'Rodizio '!I22+'Rodizio '!I27+'Rodizio '!I35+'Rodizio '!I43+'Rodizio '!I48+'Rodizio '!I56+'Rodizio '!I63+'Rodizio '!I70+'Rodizio '!I75+'Rodizio '!I82+'Rodizio '!I89+'Rodizio '!I96)/14</f>
        <v>0.2857142857142857</v>
      </c>
      <c r="G4" s="6">
        <f>('Rodizio '!J6+'Rodizio '!J15+'Rodizio '!J22+'Rodizio '!J27+'Rodizio '!J35+'Rodizio '!J43+'Rodizio '!J48+'Rodizio '!J56+'Rodizio '!J63+'Rodizio '!J70+'Rodizio '!J75+'Rodizio '!J82+'Rodizio '!J89+'Rodizio '!J96)/14</f>
        <v>0.2857142857142857</v>
      </c>
      <c r="H4" s="6">
        <f>('Rodizio '!K6+'Rodizio '!K15+'Rodizio '!K22+'Rodizio '!K27+'Rodizio '!K35+'Rodizio '!K43+'Rodizio '!K48+'Rodizio '!K56+'Rodizio '!K63+'Rodizio '!K70+'Rodizio '!K75+'Rodizio '!K82+'Rodizio '!K89+'Rodizio '!K96)/14</f>
        <v>0.2857142857142857</v>
      </c>
      <c r="I4" s="6">
        <f>('Rodizio '!L6+'Rodizio '!L15+'Rodizio '!L22+'Rodizio '!L27+'Rodizio '!L35+'Rodizio '!L43+'Rodizio '!L48+'Rodizio '!L56+'Rodizio '!L63+'Rodizio '!L70+'Rodizio '!L75+'Rodizio '!L82+'Rodizio '!L89+'Rodizio '!L96)/14</f>
        <v>0.35714285714285715</v>
      </c>
      <c r="J4" s="6">
        <f>('Rodizio '!M6+'Rodizio '!M15+'Rodizio '!M22+'Rodizio '!M27+'Rodizio '!M35+'Rodizio '!M43+'Rodizio '!M48+'Rodizio '!M56+'Rodizio '!M63+'Rodizio '!M70+'Rodizio '!M75+'Rodizio '!M82+'Rodizio '!M89+'Rodizio '!M96)/14</f>
        <v>0.21428571428571427</v>
      </c>
      <c r="K4" s="6">
        <f>('Rodizio '!N6+'Rodizio '!N15+'Rodizio '!N22+'Rodizio '!N27+'Rodizio '!N35+'Rodizio '!N43+'Rodizio '!N48+'Rodizio '!N56+'Rodizio '!N63+'Rodizio '!N70+'Rodizio '!N75+'Rodizio '!N82+'Rodizio '!N89+'Rodizio '!N96)/14</f>
        <v>0.35714285714285715</v>
      </c>
      <c r="L4" s="8">
        <f>('Rodizio '!O6+'Rodizio '!O15+'Rodizio '!O22+'Rodizio '!O27+'Rodizio '!O35+'Rodizio '!O43+'Rodizio '!O48+'Rodizio '!O56+'Rodizio '!O63+'Rodizio '!O70+'Rodizio '!O75+'Rodizio '!O82+'Rodizio '!O89+'Rodizio '!O96)</f>
        <v>45</v>
      </c>
      <c r="M4" s="6">
        <f>L4/$L$7</f>
        <v>0.33088235294117646</v>
      </c>
    </row>
    <row r="5" spans="1:13" x14ac:dyDescent="0.2">
      <c r="A5" s="13">
        <f>'Rodizio '!B7</f>
        <v>3.79</v>
      </c>
      <c r="B5" s="6">
        <f>('Rodizio '!E7+'Rodizio '!E14+'Rodizio '!E21+'Rodizio '!E26+'Rodizio '!E33+'Rodizio '!E40+'Rodizio '!E49+'Rodizio '!E55+'Rodizio '!E64+'Rodizio '!E68+'Rodizio '!E78+'Rodizio '!E84+'Rodizio '!E92+'Rodizio '!E97)/14</f>
        <v>0.21428571428571427</v>
      </c>
      <c r="C5" s="6">
        <f>('Rodizio '!F7+'Rodizio '!F14+'Rodizio '!F21+'Rodizio '!F26+'Rodizio '!F33+'Rodizio '!F40+'Rodizio '!F49+'Rodizio '!F55+'Rodizio '!F64+'Rodizio '!F68+'Rodizio '!F78+'Rodizio '!F84+'Rodizio '!F92+'Rodizio '!F97)/14</f>
        <v>0.21428571428571427</v>
      </c>
      <c r="D5" s="6">
        <f>('Rodizio '!G7+'Rodizio '!G14+'Rodizio '!G21+'Rodizio '!G26+'Rodizio '!G33+'Rodizio '!G40+'Rodizio '!G49+'Rodizio '!G55+'Rodizio '!G64+'Rodizio '!G68+'Rodizio '!G78+'Rodizio '!G84+'Rodizio '!G92+'Rodizio '!G97)/14</f>
        <v>0.2857142857142857</v>
      </c>
      <c r="E5" s="6">
        <f>('Rodizio '!H7+'Rodizio '!H14+'Rodizio '!H21+'Rodizio '!H26+'Rodizio '!H33+'Rodizio '!H40+'Rodizio '!H49+'Rodizio '!H55+'Rodizio '!H64+'Rodizio '!H68+'Rodizio '!H78+'Rodizio '!H84+'Rodizio '!H92+'Rodizio '!H97)/14</f>
        <v>0.35714285714285715</v>
      </c>
      <c r="F5" s="6">
        <f>('Rodizio '!I7+'Rodizio '!I14+'Rodizio '!I21+'Rodizio '!I26+'Rodizio '!I33+'Rodizio '!I40+'Rodizio '!I49+'Rodizio '!I55+'Rodizio '!I64+'Rodizio '!I68+'Rodizio '!I78+'Rodizio '!I84+'Rodizio '!I92+'Rodizio '!I97)/14</f>
        <v>0.21428571428571427</v>
      </c>
      <c r="G5" s="6">
        <f>('Rodizio '!J7+'Rodizio '!J14+'Rodizio '!J21+'Rodizio '!J26+'Rodizio '!J33+'Rodizio '!J40+'Rodizio '!J49+'Rodizio '!J55+'Rodizio '!J64+'Rodizio '!J68+'Rodizio '!J78+'Rodizio '!J84+'Rodizio '!J92+'Rodizio '!J97)/14</f>
        <v>7.1428571428571425E-2</v>
      </c>
      <c r="H5" s="6">
        <f>('Rodizio '!K7+'Rodizio '!K14+'Rodizio '!K21+'Rodizio '!K26+'Rodizio '!K33+'Rodizio '!K40+'Rodizio '!K49+'Rodizio '!K55+'Rodizio '!K64+'Rodizio '!K68+'Rodizio '!K78+'Rodizio '!K84+'Rodizio '!K92+'Rodizio '!K97)/14</f>
        <v>0.35714285714285715</v>
      </c>
      <c r="I5" s="6">
        <f>('Rodizio '!L7+'Rodizio '!L14+'Rodizio '!L21+'Rodizio '!L26+'Rodizio '!L33+'Rodizio '!L40+'Rodizio '!L49+'Rodizio '!L55+'Rodizio '!L64+'Rodizio '!L68+'Rodizio '!L78+'Rodizio '!L84+'Rodizio '!L92+'Rodizio '!L97)/14</f>
        <v>0.2857142857142857</v>
      </c>
      <c r="J5" s="6">
        <f>('Rodizio '!M7+'Rodizio '!M14+'Rodizio '!M21+'Rodizio '!M26+'Rodizio '!M33+'Rodizio '!M40+'Rodizio '!M49+'Rodizio '!M55+'Rodizio '!M64+'Rodizio '!M68+'Rodizio '!M78+'Rodizio '!M84+'Rodizio '!M92+'Rodizio '!M97)/14</f>
        <v>0.42857142857142855</v>
      </c>
      <c r="K5" s="6">
        <f>('Rodizio '!N7+'Rodizio '!N14+'Rodizio '!N21+'Rodizio '!N26+'Rodizio '!N33+'Rodizio '!N40+'Rodizio '!N49+'Rodizio '!N55+'Rodizio '!N64+'Rodizio '!N68+'Rodizio '!N78+'Rodizio '!N84+'Rodizio '!N92+'Rodizio '!N97)/14</f>
        <v>0.35714285714285715</v>
      </c>
      <c r="L5" s="8">
        <f>('Rodizio '!O7+'Rodizio '!O14+'Rodizio '!O21+'Rodizio '!O26+'Rodizio '!O33+'Rodizio '!O40+'Rodizio '!O49+'Rodizio '!O55+'Rodizio '!O64+'Rodizio '!O68+'Rodizio '!O78+'Rodizio '!O84+'Rodizio '!O92+'Rodizio '!O97)</f>
        <v>39</v>
      </c>
      <c r="M5" s="6">
        <f>L5/$L$7</f>
        <v>0.28676470588235292</v>
      </c>
    </row>
    <row r="6" spans="1:13" x14ac:dyDescent="0.2">
      <c r="A6" s="13">
        <f>'Rodizio '!B8</f>
        <v>3.99</v>
      </c>
      <c r="B6" s="6">
        <f>('Rodizio '!E4+'Rodizio '!E12+'Rodizio '!E19+'Rodizio '!E29+'Rodizio '!E36+'Rodizio '!E42+'Rodizio '!E50+'Rodizio '!E57+'Rodizio '!E61+'Rodizio '!E69+'Rodizio '!E77+'Rodizio '!E83+'Rodizio '!E90+'Rodizio '!E99)/14</f>
        <v>0</v>
      </c>
      <c r="C6" s="6">
        <f>('Rodizio '!F4+'Rodizio '!F12+'Rodizio '!F19+'Rodizio '!F29+'Rodizio '!F36+'Rodizio '!F42+'Rodizio '!F50+'Rodizio '!F57+'Rodizio '!F61+'Rodizio '!F69+'Rodizio '!F77+'Rodizio '!F83+'Rodizio '!F90+'Rodizio '!F99)/14</f>
        <v>0</v>
      </c>
      <c r="D6" s="6">
        <f>('Rodizio '!G4+'Rodizio '!G12+'Rodizio '!G19+'Rodizio '!G29+'Rodizio '!G36+'Rodizio '!G42+'Rodizio '!G50+'Rodizio '!G57+'Rodizio '!G61+'Rodizio '!G69+'Rodizio '!G77+'Rodizio '!G83+'Rodizio '!G90+'Rodizio '!G99)/14</f>
        <v>0</v>
      </c>
      <c r="E6" s="6">
        <f>('Rodizio '!H4+'Rodizio '!H12+'Rodizio '!H19+'Rodizio '!H29+'Rodizio '!H36+'Rodizio '!H42+'Rodizio '!H50+'Rodizio '!H57+'Rodizio '!H61+'Rodizio '!H69+'Rodizio '!H77+'Rodizio '!H83+'Rodizio '!H90+'Rodizio '!H99)/14</f>
        <v>0.2857142857142857</v>
      </c>
      <c r="F6" s="6">
        <f>('Rodizio '!I4+'Rodizio '!I12+'Rodizio '!I19+'Rodizio '!I29+'Rodizio '!I36+'Rodizio '!I42+'Rodizio '!I50+'Rodizio '!I57+'Rodizio '!I61+'Rodizio '!I69+'Rodizio '!I77+'Rodizio '!I83+'Rodizio '!I90+'Rodizio '!I99)/14</f>
        <v>0</v>
      </c>
      <c r="G6" s="6">
        <f>('Rodizio '!J4+'Rodizio '!J12+'Rodizio '!J19+'Rodizio '!J29+'Rodizio '!J36+'Rodizio '!J42+'Rodizio '!J50+'Rodizio '!J57+'Rodizio '!J61+'Rodizio '!J69+'Rodizio '!J77+'Rodizio '!J83+'Rodizio '!J90+'Rodizio '!J99)/14</f>
        <v>0.35714285714285715</v>
      </c>
      <c r="H6" s="6">
        <f>('Rodizio '!K4+'Rodizio '!K12+'Rodizio '!K19+'Rodizio '!K29+'Rodizio '!K36+'Rodizio '!K42+'Rodizio '!K50+'Rodizio '!K57+'Rodizio '!K61+'Rodizio '!K69+'Rodizio '!K77+'Rodizio '!K83+'Rodizio '!K90+'Rodizio '!K99)/14</f>
        <v>7.1428571428571425E-2</v>
      </c>
      <c r="I6" s="6">
        <f>('Rodizio '!L4+'Rodizio '!L12+'Rodizio '!L19+'Rodizio '!L29+'Rodizio '!L36+'Rodizio '!L42+'Rodizio '!L50+'Rodizio '!L57+'Rodizio '!L61+'Rodizio '!L69+'Rodizio '!L77+'Rodizio '!L83+'Rodizio '!L90+'Rodizio '!L99)/14</f>
        <v>7.1428571428571425E-2</v>
      </c>
      <c r="J6" s="6">
        <f>('Rodizio '!M4+'Rodizio '!M12+'Rodizio '!M19+'Rodizio '!M29+'Rodizio '!M36+'Rodizio '!M42+'Rodizio '!M50+'Rodizio '!M57+'Rodizio '!M61+'Rodizio '!M69+'Rodizio '!M77+'Rodizio '!M83+'Rodizio '!M90+'Rodizio '!M99)/14</f>
        <v>0.14285714285714285</v>
      </c>
      <c r="K6" s="6">
        <f>('Rodizio '!N4+'Rodizio '!N12+'Rodizio '!N19+'Rodizio '!N29+'Rodizio '!N36+'Rodizio '!N42+'Rodizio '!N50+'Rodizio '!N57+'Rodizio '!N61+'Rodizio '!N69+'Rodizio '!N77+'Rodizio '!N83+'Rodizio '!N90+'Rodizio '!N99)/14</f>
        <v>0.14285714285714285</v>
      </c>
      <c r="L6" s="8">
        <f>('Rodizio '!O4+'Rodizio '!O12+'Rodizio '!O19+'Rodizio '!O29+'Rodizio '!O36+'Rodizio '!O42+'Rodizio '!O50+'Rodizio '!O57+'Rodizio '!O61+'Rodizio '!O69+'Rodizio '!O77+'Rodizio '!O83+'Rodizio '!O90+'Rodizio '!O99)</f>
        <v>15</v>
      </c>
      <c r="M6" s="6">
        <f>L6/$L$7</f>
        <v>0.11029411764705882</v>
      </c>
    </row>
    <row r="7" spans="1:13" x14ac:dyDescent="0.2">
      <c r="B7" s="7">
        <f t="shared" ref="B7:L7" si="0">SUM(B3:B6)</f>
        <v>0.7857142857142857</v>
      </c>
      <c r="C7" s="7">
        <f t="shared" si="0"/>
        <v>1</v>
      </c>
      <c r="D7" s="7">
        <f t="shared" si="0"/>
        <v>0.99999999999999989</v>
      </c>
      <c r="E7" s="7">
        <f t="shared" si="0"/>
        <v>0.99999999999999989</v>
      </c>
      <c r="F7" s="7">
        <f t="shared" si="0"/>
        <v>1</v>
      </c>
      <c r="G7" s="7">
        <f t="shared" si="0"/>
        <v>1</v>
      </c>
      <c r="H7" s="7">
        <f t="shared" si="0"/>
        <v>1</v>
      </c>
      <c r="I7" s="7">
        <f t="shared" si="0"/>
        <v>0.92857142857142849</v>
      </c>
      <c r="J7" s="7">
        <f t="shared" si="0"/>
        <v>1</v>
      </c>
      <c r="K7" s="7">
        <f t="shared" si="0"/>
        <v>1</v>
      </c>
      <c r="L7" s="8">
        <f t="shared" si="0"/>
        <v>136</v>
      </c>
      <c r="M7" s="6">
        <f>SUM(M3:M6)</f>
        <v>1</v>
      </c>
    </row>
    <row r="8" spans="1:13" x14ac:dyDescent="0.2">
      <c r="B8" s="7"/>
      <c r="C8" s="7"/>
      <c r="D8" s="7"/>
      <c r="E8" s="7"/>
      <c r="F8" s="7"/>
      <c r="G8" s="7"/>
      <c r="H8" s="7"/>
      <c r="I8" s="7"/>
      <c r="J8" s="7"/>
      <c r="K8" s="7"/>
      <c r="M8" s="6"/>
    </row>
    <row r="9" spans="1:13" x14ac:dyDescent="0.2">
      <c r="A9" s="3" t="str">
        <f>'Rodizio '!C5</f>
        <v>Coca Cola</v>
      </c>
      <c r="B9" s="6">
        <f>('Rodizio '!E5+'Rodizio '!E15+'Rodizio '!E21+'Rodizio '!E29+'Rodizio '!E34+'Rodizio '!E42+'Rodizio '!E49+'Rodizio '!E56+'Rodizio '!E64+'Rodizio '!E70+'Rodizio '!E77+'Rodizio '!E85+'Rodizio '!E90+'Rodizio '!E97)/14</f>
        <v>0</v>
      </c>
      <c r="C9" s="6">
        <f>('Rodizio '!F5+'Rodizio '!F15+'Rodizio '!F21+'Rodizio '!F29+'Rodizio '!F34+'Rodizio '!F42+'Rodizio '!F49+'Rodizio '!F56+'Rodizio '!F64+'Rodizio '!F70+'Rodizio '!F77+'Rodizio '!F85+'Rodizio '!F90+'Rodizio '!F97)/14</f>
        <v>0.42857142857142855</v>
      </c>
      <c r="D9" s="6">
        <f>('Rodizio '!G5+'Rodizio '!G15+'Rodizio '!G21+'Rodizio '!G29+'Rodizio '!G34+'Rodizio '!G42+'Rodizio '!G49+'Rodizio '!G56+'Rodizio '!G64+'Rodizio '!G70+'Rodizio '!G77+'Rodizio '!G85+'Rodizio '!G90+'Rodizio '!G97)/14</f>
        <v>0.21428571428571427</v>
      </c>
      <c r="E9" s="6">
        <f>('Rodizio '!H5+'Rodizio '!H15+'Rodizio '!H21+'Rodizio '!H29+'Rodizio '!H34+'Rodizio '!H42+'Rodizio '!H49+'Rodizio '!H56+'Rodizio '!H64+'Rodizio '!H70+'Rodizio '!H77+'Rodizio '!H85+'Rodizio '!H90+'Rodizio '!H97)/14</f>
        <v>0.42857142857142855</v>
      </c>
      <c r="F9" s="6">
        <f>('Rodizio '!I5+'Rodizio '!I15+'Rodizio '!I21+'Rodizio '!I29+'Rodizio '!I34+'Rodizio '!I42+'Rodizio '!I49+'Rodizio '!I56+'Rodizio '!I64+'Rodizio '!I70+'Rodizio '!I77+'Rodizio '!I85+'Rodizio '!I90+'Rodizio '!I97)/14</f>
        <v>0.14285714285714285</v>
      </c>
      <c r="G9" s="6">
        <f>('Rodizio '!J5+'Rodizio '!J15+'Rodizio '!J21+'Rodizio '!J29+'Rodizio '!J34+'Rodizio '!J42+'Rodizio '!J49+'Rodizio '!J56+'Rodizio '!J64+'Rodizio '!J70+'Rodizio '!J77+'Rodizio '!J85+'Rodizio '!J90+'Rodizio '!J97)/14</f>
        <v>0.6428571428571429</v>
      </c>
      <c r="H9" s="6">
        <f>('Rodizio '!K5+'Rodizio '!K15+'Rodizio '!K21+'Rodizio '!K29+'Rodizio '!K34+'Rodizio '!K42+'Rodizio '!K49+'Rodizio '!K56+'Rodizio '!K64+'Rodizio '!K70+'Rodizio '!K77+'Rodizio '!K85+'Rodizio '!K90+'Rodizio '!K97)/14</f>
        <v>0.7142857142857143</v>
      </c>
      <c r="I9" s="6">
        <f>('Rodizio '!L5+'Rodizio '!L15+'Rodizio '!L21+'Rodizio '!L29+'Rodizio '!L34+'Rodizio '!L42+'Rodizio '!L49+'Rodizio '!L56+'Rodizio '!L64+'Rodizio '!L70+'Rodizio '!L77+'Rodizio '!L85+'Rodizio '!L90+'Rodizio '!L97)/14</f>
        <v>0.2857142857142857</v>
      </c>
      <c r="J9" s="6">
        <f>('Rodizio '!M5+'Rodizio '!M15+'Rodizio '!M21+'Rodizio '!M29+'Rodizio '!M34+'Rodizio '!M42+'Rodizio '!M49+'Rodizio '!M56+'Rodizio '!M64+'Rodizio '!M70+'Rodizio '!M77+'Rodizio '!M85+'Rodizio '!M90+'Rodizio '!M97)/14</f>
        <v>0.7857142857142857</v>
      </c>
      <c r="K9" s="6">
        <f>('Rodizio '!N5+'Rodizio '!N15+'Rodizio '!N21+'Rodizio '!N29+'Rodizio '!N34+'Rodizio '!N42+'Rodizio '!N49+'Rodizio '!N56+'Rodizio '!N64+'Rodizio '!N70+'Rodizio '!N77+'Rodizio '!N85+'Rodizio '!N90+'Rodizio '!N97)/14</f>
        <v>0.7857142857142857</v>
      </c>
      <c r="L9" s="8">
        <f>('Rodizio '!O5+'Rodizio '!O15+'Rodizio '!O21+'Rodizio '!O29+'Rodizio '!O34+'Rodizio '!O42+'Rodizio '!O49+'Rodizio '!O56+'Rodizio '!O64+'Rodizio '!O70+'Rodizio '!O77+'Rodizio '!O85+'Rodizio '!O90+'Rodizio '!O97)</f>
        <v>62</v>
      </c>
      <c r="M9" s="6">
        <f>L9/$L$13</f>
        <v>0.45588235294117646</v>
      </c>
    </row>
    <row r="10" spans="1:13" x14ac:dyDescent="0.2">
      <c r="A10" s="3" t="str">
        <f>'Rodizio '!C6</f>
        <v>Guaraná Antarctica</v>
      </c>
      <c r="B10" s="6">
        <f>('Rodizio '!E6+'Rodizio '!E14+'Rodizio '!E19+'Rodizio '!E28+'Rodizio '!E33+'Rodizio '!E41+'Rodizio '!E48+'Rodizio '!E57+'Rodizio '!E62+'Rodizio '!E69+'Rodizio '!E78+'Rodizio '!E82+'Rodizio '!E91+'Rodizio '!E96)/14</f>
        <v>0.7857142857142857</v>
      </c>
      <c r="C10" s="6">
        <f>('Rodizio '!F6+'Rodizio '!F14+'Rodizio '!F19+'Rodizio '!F28+'Rodizio '!F33+'Rodizio '!F41+'Rodizio '!F48+'Rodizio '!F57+'Rodizio '!F62+'Rodizio '!F69+'Rodizio '!F78+'Rodizio '!F82+'Rodizio '!F91+'Rodizio '!F96)/14</f>
        <v>0</v>
      </c>
      <c r="D10" s="6">
        <f>('Rodizio '!G6+'Rodizio '!G14+'Rodizio '!G19+'Rodizio '!G28+'Rodizio '!G33+'Rodizio '!G41+'Rodizio '!G48+'Rodizio '!G57+'Rodizio '!G62+'Rodizio '!G69+'Rodizio '!G78+'Rodizio '!G82+'Rodizio '!G91+'Rodizio '!G96)/14</f>
        <v>0.7857142857142857</v>
      </c>
      <c r="E10" s="6">
        <f>('Rodizio '!H6+'Rodizio '!H14+'Rodizio '!H19+'Rodizio '!H28+'Rodizio '!H33+'Rodizio '!H41+'Rodizio '!H48+'Rodizio '!H57+'Rodizio '!H62+'Rodizio '!H69+'Rodizio '!H78+'Rodizio '!H82+'Rodizio '!H91+'Rodizio '!H96)/14</f>
        <v>0.35714285714285715</v>
      </c>
      <c r="F10" s="6">
        <f>('Rodizio '!I6+'Rodizio '!I14+'Rodizio '!I19+'Rodizio '!I28+'Rodizio '!I33+'Rodizio '!I41+'Rodizio '!I48+'Rodizio '!I57+'Rodizio '!I62+'Rodizio '!I69+'Rodizio '!I78+'Rodizio '!I82+'Rodizio '!I91+'Rodizio '!I96)/14</f>
        <v>0.42857142857142855</v>
      </c>
      <c r="G10" s="6">
        <f>('Rodizio '!J6+'Rodizio '!J14+'Rodizio '!J19+'Rodizio '!J28+'Rodizio '!J33+'Rodizio '!J41+'Rodizio '!J48+'Rodizio '!J57+'Rodizio '!J62+'Rodizio '!J69+'Rodizio '!J78+'Rodizio '!J82+'Rodizio '!J91+'Rodizio '!J96)/14</f>
        <v>0.35714285714285715</v>
      </c>
      <c r="H10" s="6">
        <f>('Rodizio '!K6+'Rodizio '!K14+'Rodizio '!K19+'Rodizio '!K28+'Rodizio '!K33+'Rodizio '!K41+'Rodizio '!K48+'Rodizio '!K57+'Rodizio '!K62+'Rodizio '!K69+'Rodizio '!K78+'Rodizio '!K82+'Rodizio '!K91+'Rodizio '!K96)/14</f>
        <v>0.21428571428571427</v>
      </c>
      <c r="I10" s="6">
        <f>('Rodizio '!L6+'Rodizio '!L14+'Rodizio '!L19+'Rodizio '!L28+'Rodizio '!L33+'Rodizio '!L41+'Rodizio '!L48+'Rodizio '!L57+'Rodizio '!L62+'Rodizio '!L69+'Rodizio '!L78+'Rodizio '!L82+'Rodizio '!L91+'Rodizio '!L96)/14</f>
        <v>0.35714285714285715</v>
      </c>
      <c r="J10" s="6">
        <f>('Rodizio '!M6+'Rodizio '!M14+'Rodizio '!M19+'Rodizio '!M28+'Rodizio '!M33+'Rodizio '!M41+'Rodizio '!M48+'Rodizio '!M57+'Rodizio '!M62+'Rodizio '!M69+'Rodizio '!M78+'Rodizio '!M82+'Rodizio '!M91+'Rodizio '!M96)/14</f>
        <v>0.21428571428571427</v>
      </c>
      <c r="K10" s="6">
        <f>('Rodizio '!N6+'Rodizio '!N14+'Rodizio '!N19+'Rodizio '!N28+'Rodizio '!N33+'Rodizio '!N41+'Rodizio '!N48+'Rodizio '!N57+'Rodizio '!N62+'Rodizio '!N69+'Rodizio '!N78+'Rodizio '!N82+'Rodizio '!N91+'Rodizio '!N96)/14</f>
        <v>0</v>
      </c>
      <c r="L10" s="8">
        <f>('Rodizio '!O6+'Rodizio '!O14+'Rodizio '!O19+'Rodizio '!O28+'Rodizio '!O33+'Rodizio '!O41+'Rodizio '!O48+'Rodizio '!O57+'Rodizio '!O62+'Rodizio '!O69+'Rodizio '!O78+'Rodizio '!O82+'Rodizio '!O91+'Rodizio '!O96)</f>
        <v>49</v>
      </c>
      <c r="M10" s="6">
        <f>L10/$L$13</f>
        <v>0.36029411764705882</v>
      </c>
    </row>
    <row r="11" spans="1:13" x14ac:dyDescent="0.2">
      <c r="A11" s="3" t="str">
        <f>'Rodizio '!C7</f>
        <v>Pepsi Cola</v>
      </c>
      <c r="B11" s="6">
        <f>('Rodizio '!E7+'Rodizio '!E12+'Rodizio '!E20+'Rodizio '!E27+'Rodizio '!E36+'Rodizio '!E43+'Rodizio '!E47+'Rodizio '!E54+'Rodizio '!E61+'Rodizio '!E68+'Rodizio '!E76+'Rodizio '!E84+'Rodizio '!E89+'Rodizio '!E99)/14</f>
        <v>0</v>
      </c>
      <c r="C11" s="6">
        <f>('Rodizio '!F7+'Rodizio '!F12+'Rodizio '!F20+'Rodizio '!F27+'Rodizio '!F36+'Rodizio '!F43+'Rodizio '!F47+'Rodizio '!F54+'Rodizio '!F61+'Rodizio '!F68+'Rodizio '!F76+'Rodizio '!F84+'Rodizio '!F89+'Rodizio '!F99)/14</f>
        <v>0.21428571428571427</v>
      </c>
      <c r="D11" s="6">
        <f>('Rodizio '!G7+'Rodizio '!G12+'Rodizio '!G20+'Rodizio '!G27+'Rodizio '!G36+'Rodizio '!G43+'Rodizio '!G47+'Rodizio '!G54+'Rodizio '!G61+'Rodizio '!G68+'Rodizio '!G76+'Rodizio '!G84+'Rodizio '!G89+'Rodizio '!G99)/14</f>
        <v>0</v>
      </c>
      <c r="E11" s="6">
        <f>('Rodizio '!H7+'Rodizio '!H12+'Rodizio '!H20+'Rodizio '!H27+'Rodizio '!H36+'Rodizio '!H43+'Rodizio '!H47+'Rodizio '!H54+'Rodizio '!H61+'Rodizio '!H68+'Rodizio '!H76+'Rodizio '!H84+'Rodizio '!H89+'Rodizio '!H99)/14</f>
        <v>0.21428571428571427</v>
      </c>
      <c r="F11" s="6">
        <f>('Rodizio '!I7+'Rodizio '!I12+'Rodizio '!I20+'Rodizio '!I27+'Rodizio '!I36+'Rodizio '!I43+'Rodizio '!I47+'Rodizio '!I54+'Rodizio '!I61+'Rodizio '!I68+'Rodizio '!I76+'Rodizio '!I84+'Rodizio '!I89+'Rodizio '!I99)/14</f>
        <v>0.42857142857142855</v>
      </c>
      <c r="G11" s="6">
        <f>('Rodizio '!J7+'Rodizio '!J12+'Rodizio '!J20+'Rodizio '!J27+'Rodizio '!J36+'Rodizio '!J43+'Rodizio '!J47+'Rodizio '!J54+'Rodizio '!J61+'Rodizio '!J68+'Rodizio '!J76+'Rodizio '!J84+'Rodizio '!J89+'Rodizio '!J99)/14</f>
        <v>0</v>
      </c>
      <c r="H11" s="6">
        <f>('Rodizio '!K7+'Rodizio '!K12+'Rodizio '!K20+'Rodizio '!K27+'Rodizio '!K36+'Rodizio '!K43+'Rodizio '!K47+'Rodizio '!K54+'Rodizio '!K61+'Rodizio '!K68+'Rodizio '!K76+'Rodizio '!K84+'Rodizio '!K89+'Rodizio '!K99)/14</f>
        <v>0</v>
      </c>
      <c r="I11" s="6">
        <f>('Rodizio '!L7+'Rodizio '!L12+'Rodizio '!L20+'Rodizio '!L27+'Rodizio '!L36+'Rodizio '!L43+'Rodizio '!L47+'Rodizio '!L54+'Rodizio '!L61+'Rodizio '!L68+'Rodizio '!L76+'Rodizio '!L84+'Rodizio '!L89+'Rodizio '!L99)/14</f>
        <v>7.1428571428571425E-2</v>
      </c>
      <c r="J11" s="6">
        <f>('Rodizio '!M7+'Rodizio '!M12+'Rodizio '!M20+'Rodizio '!M27+'Rodizio '!M36+'Rodizio '!M43+'Rodizio '!M47+'Rodizio '!M54+'Rodizio '!M61+'Rodizio '!M68+'Rodizio '!M76+'Rodizio '!M84+'Rodizio '!M89+'Rodizio '!M99)/14</f>
        <v>0</v>
      </c>
      <c r="K11" s="6">
        <f>('Rodizio '!N7+'Rodizio '!N12+'Rodizio '!N20+'Rodizio '!N27+'Rodizio '!N36+'Rodizio '!N43+'Rodizio '!N47+'Rodizio '!N54+'Rodizio '!N61+'Rodizio '!N68+'Rodizio '!N76+'Rodizio '!N84+'Rodizio '!N89+'Rodizio '!N99)/14</f>
        <v>0</v>
      </c>
      <c r="L11" s="8">
        <f>('Rodizio '!O7+'Rodizio '!O12+'Rodizio '!O20+'Rodizio '!O27+'Rodizio '!O36+'Rodizio '!O43+'Rodizio '!O47+'Rodizio '!O54+'Rodizio '!O61+'Rodizio '!O68+'Rodizio '!O76+'Rodizio '!O84+'Rodizio '!O89+'Rodizio '!O99)</f>
        <v>13</v>
      </c>
      <c r="M11" s="6">
        <f>L11/$L$13</f>
        <v>9.5588235294117641E-2</v>
      </c>
    </row>
    <row r="12" spans="1:13" x14ac:dyDescent="0.2">
      <c r="A12" s="3" t="str">
        <f>'Rodizio '!C8</f>
        <v>Fanta Laranja</v>
      </c>
      <c r="B12" s="6">
        <f>('Rodizio '!E8+'Rodizio '!E13+'Rodizio '!E22+'Rodizio '!E26+'Rodizio '!E35+'Rodizio '!E40+'Rodizio '!E50+'Rodizio '!E55+'Rodizio '!E63+'Rodizio '!E71+'Rodizio '!E75+'Rodizio '!E83+'Rodizio '!E92+'Rodizio '!E98)/14</f>
        <v>0</v>
      </c>
      <c r="C12" s="6">
        <f>('Rodizio '!F8+'Rodizio '!F13+'Rodizio '!F22+'Rodizio '!F26+'Rodizio '!F35+'Rodizio '!F40+'Rodizio '!F50+'Rodizio '!F55+'Rodizio '!F63+'Rodizio '!F71+'Rodizio '!F75+'Rodizio '!F83+'Rodizio '!F92+'Rodizio '!F98)/14</f>
        <v>0.35714285714285715</v>
      </c>
      <c r="D12" s="6">
        <f>('Rodizio '!G8+'Rodizio '!G13+'Rodizio '!G22+'Rodizio '!G26+'Rodizio '!G35+'Rodizio '!G40+'Rodizio '!G50+'Rodizio '!G55+'Rodizio '!G63+'Rodizio '!G71+'Rodizio '!G75+'Rodizio '!G83+'Rodizio '!G92+'Rodizio '!G98)/14</f>
        <v>0</v>
      </c>
      <c r="E12" s="6">
        <f>('Rodizio '!H8+'Rodizio '!H13+'Rodizio '!H22+'Rodizio '!H26+'Rodizio '!H35+'Rodizio '!H40+'Rodizio '!H50+'Rodizio '!H55+'Rodizio '!H63+'Rodizio '!H71+'Rodizio '!H75+'Rodizio '!H83+'Rodizio '!H92+'Rodizio '!H98)/14</f>
        <v>0</v>
      </c>
      <c r="F12" s="6">
        <f>('Rodizio '!I8+'Rodizio '!I13+'Rodizio '!I22+'Rodizio '!I26+'Rodizio '!I35+'Rodizio '!I40+'Rodizio '!I50+'Rodizio '!I55+'Rodizio '!I63+'Rodizio '!I71+'Rodizio '!I75+'Rodizio '!I83+'Rodizio '!I92+'Rodizio '!I98)/14</f>
        <v>0</v>
      </c>
      <c r="G12" s="6">
        <f>('Rodizio '!J8+'Rodizio '!J13+'Rodizio '!J22+'Rodizio '!J26+'Rodizio '!J35+'Rodizio '!J40+'Rodizio '!J50+'Rodizio '!J55+'Rodizio '!J63+'Rodizio '!J71+'Rodizio '!J75+'Rodizio '!J83+'Rodizio '!J92+'Rodizio '!J98)/14</f>
        <v>0</v>
      </c>
      <c r="H12" s="6">
        <f>('Rodizio '!K8+'Rodizio '!K13+'Rodizio '!K22+'Rodizio '!K26+'Rodizio '!K35+'Rodizio '!K40+'Rodizio '!K50+'Rodizio '!K55+'Rodizio '!K63+'Rodizio '!K71+'Rodizio '!K75+'Rodizio '!K83+'Rodizio '!K92+'Rodizio '!K98)/14</f>
        <v>7.1428571428571425E-2</v>
      </c>
      <c r="I12" s="6">
        <f>('Rodizio '!L8+'Rodizio '!L13+'Rodizio '!L22+'Rodizio '!L26+'Rodizio '!L35+'Rodizio '!L40+'Rodizio '!L50+'Rodizio '!L55+'Rodizio '!L63+'Rodizio '!L71+'Rodizio '!L75+'Rodizio '!L83+'Rodizio '!L92+'Rodizio '!L98)/14</f>
        <v>0.21428571428571427</v>
      </c>
      <c r="J12" s="6">
        <f>('Rodizio '!M8+'Rodizio '!M13+'Rodizio '!M22+'Rodizio '!M26+'Rodizio '!M35+'Rodizio '!M40+'Rodizio '!M50+'Rodizio '!M55+'Rodizio '!M63+'Rodizio '!M71+'Rodizio '!M75+'Rodizio '!M83+'Rodizio '!M92+'Rodizio '!M98)/14</f>
        <v>0</v>
      </c>
      <c r="K12" s="6">
        <f>('Rodizio '!N8+'Rodizio '!N13+'Rodizio '!N22+'Rodizio '!N26+'Rodizio '!N35+'Rodizio '!N40+'Rodizio '!N50+'Rodizio '!N55+'Rodizio '!N63+'Rodizio '!N71+'Rodizio '!N75+'Rodizio '!N83+'Rodizio '!N92+'Rodizio '!N98)/14</f>
        <v>0.21428571428571427</v>
      </c>
      <c r="L12" s="8">
        <f>('Rodizio '!O8+'Rodizio '!O13+'Rodizio '!O22+'Rodizio '!O26+'Rodizio '!O35+'Rodizio '!O40+'Rodizio '!O50+'Rodizio '!O55+'Rodizio '!O63+'Rodizio '!O71+'Rodizio '!O75+'Rodizio '!O83+'Rodizio '!O92+'Rodizio '!O98)</f>
        <v>12</v>
      </c>
      <c r="M12" s="6">
        <f>L12/$L$13</f>
        <v>8.8235294117647065E-2</v>
      </c>
    </row>
    <row r="13" spans="1:13" x14ac:dyDescent="0.2">
      <c r="A13" s="3" t="s">
        <v>29</v>
      </c>
      <c r="B13" s="6">
        <f>SUM(B9:B12)</f>
        <v>0.7857142857142857</v>
      </c>
      <c r="C13" s="6">
        <f t="shared" ref="C13:L13" si="1">SUM(C9:C12)</f>
        <v>1</v>
      </c>
      <c r="D13" s="6">
        <f t="shared" si="1"/>
        <v>1</v>
      </c>
      <c r="E13" s="6">
        <f t="shared" si="1"/>
        <v>1</v>
      </c>
      <c r="F13" s="6">
        <f t="shared" si="1"/>
        <v>1</v>
      </c>
      <c r="G13" s="6">
        <f t="shared" si="1"/>
        <v>1</v>
      </c>
      <c r="H13" s="6">
        <f t="shared" si="1"/>
        <v>1</v>
      </c>
      <c r="I13" s="6">
        <f t="shared" si="1"/>
        <v>0.92857142857142849</v>
      </c>
      <c r="J13" s="6">
        <f t="shared" si="1"/>
        <v>1</v>
      </c>
      <c r="K13" s="6">
        <f t="shared" si="1"/>
        <v>1</v>
      </c>
      <c r="L13" s="8">
        <f t="shared" si="1"/>
        <v>136</v>
      </c>
      <c r="M13" s="6">
        <f>SUM(M9:M12)</f>
        <v>1</v>
      </c>
    </row>
    <row r="14" spans="1:13" x14ac:dyDescent="0.2">
      <c r="A14" s="3"/>
      <c r="B14" s="6"/>
      <c r="C14" s="6"/>
      <c r="D14" s="6"/>
      <c r="E14" s="6"/>
      <c r="F14" s="6"/>
      <c r="G14" s="6"/>
      <c r="H14" s="6"/>
      <c r="I14" s="6"/>
      <c r="J14" s="6"/>
      <c r="K14" s="6"/>
      <c r="M14" s="6"/>
    </row>
    <row r="15" spans="1:13" x14ac:dyDescent="0.2">
      <c r="A15" s="3" t="s">
        <v>39</v>
      </c>
      <c r="B15" s="7"/>
      <c r="C15" s="7"/>
      <c r="D15" s="7"/>
      <c r="E15" s="7"/>
      <c r="F15" s="7"/>
      <c r="G15" s="7"/>
      <c r="H15" s="7"/>
      <c r="I15" s="7"/>
      <c r="J15" s="7"/>
      <c r="K15" s="7"/>
      <c r="M15" s="6"/>
    </row>
    <row r="16" spans="1:13" x14ac:dyDescent="0.2">
      <c r="A16" s="3" t="str">
        <f>'Rodizio '!D5</f>
        <v>plástico</v>
      </c>
      <c r="B16" s="6">
        <f>('Rodizio '!E5+'Rodizio '!E14+'Rodizio '!E19+'Rodizio '!E27+'Rodizio '!E36+'Rodizio '!E42+'Rodizio '!E47+'Rodizio '!E56+'Rodizio '!E63+'Rodizio '!E70+'Rodizio '!E78+'Rodizio '!E82+'Rodizio '!E92+'Rodizio '!E97)/14</f>
        <v>0.21428571428571427</v>
      </c>
      <c r="C16" s="6">
        <f>('Rodizio '!F5+'Rodizio '!F14+'Rodizio '!F19+'Rodizio '!F27+'Rodizio '!F36+'Rodizio '!F42+'Rodizio '!F47+'Rodizio '!F56+'Rodizio '!F63+'Rodizio '!F70+'Rodizio '!F78+'Rodizio '!F82+'Rodizio '!F92+'Rodizio '!F97)/14</f>
        <v>0.35714285714285715</v>
      </c>
      <c r="D16" s="6">
        <f>('Rodizio '!G5+'Rodizio '!G14+'Rodizio '!G19+'Rodizio '!G27+'Rodizio '!G36+'Rodizio '!G42+'Rodizio '!G47+'Rodizio '!G56+'Rodizio '!G63+'Rodizio '!G70+'Rodizio '!G78+'Rodizio '!G82+'Rodizio '!G92+'Rodizio '!G97)/14</f>
        <v>0.35714285714285715</v>
      </c>
      <c r="E16" s="6">
        <f>('Rodizio '!H5+'Rodizio '!H14+'Rodizio '!H19+'Rodizio '!H27+'Rodizio '!H36+'Rodizio '!H42+'Rodizio '!H47+'Rodizio '!H56+'Rodizio '!H63+'Rodizio '!H70+'Rodizio '!H78+'Rodizio '!H82+'Rodizio '!H92+'Rodizio '!H97)/14</f>
        <v>0.7142857142857143</v>
      </c>
      <c r="F16" s="6">
        <f>('Rodizio '!I5+'Rodizio '!I14+'Rodizio '!I19+'Rodizio '!I27+'Rodizio '!I36+'Rodizio '!I42+'Rodizio '!I47+'Rodizio '!I56+'Rodizio '!I63+'Rodizio '!I70+'Rodizio '!I78+'Rodizio '!I82+'Rodizio '!I92+'Rodizio '!I97)/14</f>
        <v>0.21428571428571427</v>
      </c>
      <c r="G16" s="6">
        <f>('Rodizio '!J5+'Rodizio '!J14+'Rodizio '!J19+'Rodizio '!J27+'Rodizio '!J36+'Rodizio '!J42+'Rodizio '!J47+'Rodizio '!J56+'Rodizio '!J63+'Rodizio '!J70+'Rodizio '!J78+'Rodizio '!J82+'Rodizio '!J92+'Rodizio '!J97)/14</f>
        <v>0.2857142857142857</v>
      </c>
      <c r="H16" s="6">
        <f>('Rodizio '!K5+'Rodizio '!K14+'Rodizio '!K19+'Rodizio '!K27+'Rodizio '!K36+'Rodizio '!K42+'Rodizio '!K47+'Rodizio '!K56+'Rodizio '!K63+'Rodizio '!K70+'Rodizio '!K78+'Rodizio '!K82+'Rodizio '!K92+'Rodizio '!K97)/14</f>
        <v>0.2857142857142857</v>
      </c>
      <c r="I16" s="6">
        <f>('Rodizio '!L5+'Rodizio '!L14+'Rodizio '!L19+'Rodizio '!L27+'Rodizio '!L36+'Rodizio '!L42+'Rodizio '!L47+'Rodizio '!L56+'Rodizio '!L63+'Rodizio '!L70+'Rodizio '!L78+'Rodizio '!L82+'Rodizio '!L92+'Rodizio '!L97)/14</f>
        <v>0.35714285714285715</v>
      </c>
      <c r="J16" s="6">
        <f>('Rodizio '!M5+'Rodizio '!M14+'Rodizio '!M19+'Rodizio '!M27+'Rodizio '!M36+'Rodizio '!M42+'Rodizio '!M47+'Rodizio '!M56+'Rodizio '!M63+'Rodizio '!M70+'Rodizio '!M78+'Rodizio '!M82+'Rodizio '!M92+'Rodizio '!M97)/14</f>
        <v>0.42857142857142855</v>
      </c>
      <c r="K16" s="6">
        <f>('Rodizio '!N5+'Rodizio '!N14+'Rodizio '!N19+'Rodizio '!N27+'Rodizio '!N36+'Rodizio '!N42+'Rodizio '!N47+'Rodizio '!N56+'Rodizio '!N63+'Rodizio '!N70+'Rodizio '!N78+'Rodizio '!N82+'Rodizio '!N92+'Rodizio '!N97)/14</f>
        <v>0.35714285714285715</v>
      </c>
      <c r="L16" s="8">
        <f>('Rodizio '!O5+'Rodizio '!O14+'Rodizio '!O19+'Rodizio '!O27+'Rodizio '!O36+'Rodizio '!O42+'Rodizio '!O47+'Rodizio '!O56+'Rodizio '!O63+'Rodizio '!O70+'Rodizio '!O78+'Rodizio '!O82+'Rodizio '!O92+'Rodizio '!O97)</f>
        <v>50</v>
      </c>
      <c r="M16" s="6">
        <f>L16/$L$13</f>
        <v>0.36764705882352944</v>
      </c>
    </row>
    <row r="17" spans="1:15" x14ac:dyDescent="0.2">
      <c r="A17" s="3" t="str">
        <f>'Rodizio '!D6</f>
        <v>long neck</v>
      </c>
      <c r="B17" s="7">
        <f>('Rodizio '!E6+'Rodizio '!E12+'Rodizio '!E21+'Rodizio '!E28+'Rodizio '!E33+'Rodizio '!E41+'Rodizio '!E50+'Rodizio '!E54+'Rodizio '!E62+'Rodizio '!E68+'Rodizio '!E75+'Rodizio '!E84+'Rodizio '!E90+'Rodizio '!E98)/14</f>
        <v>0.35714285714285715</v>
      </c>
      <c r="C17" s="7">
        <f>('Rodizio '!F6+'Rodizio '!F12+'Rodizio '!F21+'Rodizio '!F28+'Rodizio '!F33+'Rodizio '!F41+'Rodizio '!F50+'Rodizio '!F54+'Rodizio '!F62+'Rodizio '!F68+'Rodizio '!F75+'Rodizio '!F84+'Rodizio '!F90+'Rodizio '!F98)/14</f>
        <v>7.1428571428571425E-2</v>
      </c>
      <c r="D17" s="7">
        <f>('Rodizio '!G6+'Rodizio '!G12+'Rodizio '!G21+'Rodizio '!G28+'Rodizio '!G33+'Rodizio '!G41+'Rodizio '!G50+'Rodizio '!G54+'Rodizio '!G62+'Rodizio '!G68+'Rodizio '!G75+'Rodizio '!G84+'Rodizio '!G90+'Rodizio '!G98)/14</f>
        <v>0.42857142857142855</v>
      </c>
      <c r="E17" s="7">
        <f>('Rodizio '!H6+'Rodizio '!H12+'Rodizio '!H21+'Rodizio '!H28+'Rodizio '!H33+'Rodizio '!H41+'Rodizio '!H50+'Rodizio '!H54+'Rodizio '!H62+'Rodizio '!H68+'Rodizio '!H75+'Rodizio '!H84+'Rodizio '!H90+'Rodizio '!H98)/14</f>
        <v>0</v>
      </c>
      <c r="F17" s="7">
        <f>('Rodizio '!I6+'Rodizio '!I12+'Rodizio '!I21+'Rodizio '!I28+'Rodizio '!I33+'Rodizio '!I41+'Rodizio '!I50+'Rodizio '!I54+'Rodizio '!I62+'Rodizio '!I68+'Rodizio '!I75+'Rodizio '!I84+'Rodizio '!I90+'Rodizio '!I98)/14</f>
        <v>0.5</v>
      </c>
      <c r="G17" s="7">
        <f>('Rodizio '!J6+'Rodizio '!J12+'Rodizio '!J21+'Rodizio '!J28+'Rodizio '!J33+'Rodizio '!J41+'Rodizio '!J50+'Rodizio '!J54+'Rodizio '!J62+'Rodizio '!J68+'Rodizio '!J75+'Rodizio '!J84+'Rodizio '!J90+'Rodizio '!J98)/14</f>
        <v>0</v>
      </c>
      <c r="H17" s="7">
        <f>('Rodizio '!K6+'Rodizio '!K12+'Rodizio '!K21+'Rodizio '!K28+'Rodizio '!K33+'Rodizio '!K41+'Rodizio '!K50+'Rodizio '!K54+'Rodizio '!K62+'Rodizio '!K68+'Rodizio '!K75+'Rodizio '!K84+'Rodizio '!K90+'Rodizio '!K98)/14</f>
        <v>7.1428571428571425E-2</v>
      </c>
      <c r="I17" s="7">
        <f>('Rodizio '!L6+'Rodizio '!L12+'Rodizio '!L21+'Rodizio '!L28+'Rodizio '!L33+'Rodizio '!L41+'Rodizio '!L50+'Rodizio '!L54+'Rodizio '!L62+'Rodizio '!L68+'Rodizio '!L75+'Rodizio '!L84+'Rodizio '!L90+'Rodizio '!L98)/14</f>
        <v>0.2857142857142857</v>
      </c>
      <c r="J17" s="7">
        <f>('Rodizio '!M6+'Rodizio '!M12+'Rodizio '!M21+'Rodizio '!M28+'Rodizio '!M33+'Rodizio '!M41+'Rodizio '!M50+'Rodizio '!M54+'Rodizio '!M62+'Rodizio '!M68+'Rodizio '!M75+'Rodizio '!M84+'Rodizio '!M90+'Rodizio '!M98)/14</f>
        <v>0.2857142857142857</v>
      </c>
      <c r="K17" s="7">
        <f>('Rodizio '!N6+'Rodizio '!N12+'Rodizio '!N21+'Rodizio '!N28+'Rodizio '!N33+'Rodizio '!N41+'Rodizio '!N50+'Rodizio '!N54+'Rodizio '!N62+'Rodizio '!N68+'Rodizio '!N75+'Rodizio '!N84+'Rodizio '!N90+'Rodizio '!N98)/14</f>
        <v>0.21428571428571427</v>
      </c>
      <c r="L17" s="8">
        <f>('Rodizio '!O6+'Rodizio '!O12+'Rodizio '!O21+'Rodizio '!O28+'Rodizio '!O33+'Rodizio '!O41+'Rodizio '!O50+'Rodizio '!O54+'Rodizio '!O62+'Rodizio '!O68+'Rodizio '!O75+'Rodizio '!O84+'Rodizio '!O90+'Rodizio '!O98)</f>
        <v>31</v>
      </c>
      <c r="M17" s="6">
        <f>L17/$L$13</f>
        <v>0.22794117647058823</v>
      </c>
    </row>
    <row r="18" spans="1:15" x14ac:dyDescent="0.2">
      <c r="A18" s="3" t="str">
        <f>'Rodizio '!D7</f>
        <v>vidro retornável</v>
      </c>
      <c r="B18" s="7">
        <f>('Rodizio '!E7+'Rodizio '!E13+'Rodizio '!E22+'Rodizio '!E29+'Rodizio '!E34+'Rodizio '!E40+'Rodizio '!E48+'Rodizio '!E55+'Rodizio '!E61+'Rodizio '!E69+'Rodizio '!E77+'Rodizio '!E83+'Rodizio '!E91+'Rodizio '!E96)/14</f>
        <v>0.21428571428571427</v>
      </c>
      <c r="C18" s="7">
        <f>('Rodizio '!F7+'Rodizio '!F13+'Rodizio '!F22+'Rodizio '!F29+'Rodizio '!F34+'Rodizio '!F40+'Rodizio '!F48+'Rodizio '!F55+'Rodizio '!F61+'Rodizio '!F69+'Rodizio '!F77+'Rodizio '!F83+'Rodizio '!F91+'Rodizio '!F96)/14</f>
        <v>0</v>
      </c>
      <c r="D18" s="7">
        <f>('Rodizio '!G7+'Rodizio '!G13+'Rodizio '!G22+'Rodizio '!G29+'Rodizio '!G34+'Rodizio '!G40+'Rodizio '!G48+'Rodizio '!G55+'Rodizio '!G61+'Rodizio '!G69+'Rodizio '!G77+'Rodizio '!G83+'Rodizio '!G91+'Rodizio '!G96)/14</f>
        <v>0.21428571428571427</v>
      </c>
      <c r="E18" s="7">
        <f>('Rodizio '!H7+'Rodizio '!H13+'Rodizio '!H22+'Rodizio '!H29+'Rodizio '!H34+'Rodizio '!H40+'Rodizio '!H48+'Rodizio '!H55+'Rodizio '!H61+'Rodizio '!H69+'Rodizio '!H77+'Rodizio '!H83+'Rodizio '!H91+'Rodizio '!H96)/14</f>
        <v>0</v>
      </c>
      <c r="F18" s="7">
        <f>('Rodizio '!I7+'Rodizio '!I13+'Rodizio '!I22+'Rodizio '!I29+'Rodizio '!I34+'Rodizio '!I40+'Rodizio '!I48+'Rodizio '!I55+'Rodizio '!I61+'Rodizio '!I69+'Rodizio '!I77+'Rodizio '!I83+'Rodizio '!I91+'Rodizio '!I96)/14</f>
        <v>0</v>
      </c>
      <c r="G18" s="7">
        <f>('Rodizio '!J7+'Rodizio '!J13+'Rodizio '!J22+'Rodizio '!J29+'Rodizio '!J34+'Rodizio '!J40+'Rodizio '!J48+'Rodizio '!J55+'Rodizio '!J61+'Rodizio '!J69+'Rodizio '!J77+'Rodizio '!J83+'Rodizio '!J91+'Rodizio '!J96)/14</f>
        <v>0.5</v>
      </c>
      <c r="H18" s="7">
        <f>('Rodizio '!K7+'Rodizio '!K13+'Rodizio '!K22+'Rodizio '!K29+'Rodizio '!K34+'Rodizio '!K40+'Rodizio '!K48+'Rodizio '!K55+'Rodizio '!K61+'Rodizio '!K69+'Rodizio '!K77+'Rodizio '!K83+'Rodizio '!K91+'Rodizio '!K96)/14</f>
        <v>0.35714285714285715</v>
      </c>
      <c r="I18" s="7">
        <f>('Rodizio '!L7+'Rodizio '!L13+'Rodizio '!L22+'Rodizio '!L29+'Rodizio '!L34+'Rodizio '!L40+'Rodizio '!L48+'Rodizio '!L55+'Rodizio '!L61+'Rodizio '!L69+'Rodizio '!L77+'Rodizio '!L83+'Rodizio '!L91+'Rodizio '!L96)/14</f>
        <v>0.21428571428571427</v>
      </c>
      <c r="J18" s="7">
        <f>('Rodizio '!M7+'Rodizio '!M13+'Rodizio '!M22+'Rodizio '!M29+'Rodizio '!M34+'Rodizio '!M40+'Rodizio '!M48+'Rodizio '!M55+'Rodizio '!M61+'Rodizio '!M69+'Rodizio '!M77+'Rodizio '!M83+'Rodizio '!M91+'Rodizio '!M96)/14</f>
        <v>0</v>
      </c>
      <c r="K18" s="7">
        <f>('Rodizio '!N7+'Rodizio '!N13+'Rodizio '!N22+'Rodizio '!N29+'Rodizio '!N34+'Rodizio '!N40+'Rodizio '!N48+'Rodizio '!N55+'Rodizio '!N61+'Rodizio '!N69+'Rodizio '!N77+'Rodizio '!N83+'Rodizio '!N91+'Rodizio '!N96)/14</f>
        <v>0</v>
      </c>
      <c r="L18" s="8">
        <f>('Rodizio '!O7+'Rodizio '!O13+'Rodizio '!O22+'Rodizio '!O29+'Rodizio '!O34+'Rodizio '!O40+'Rodizio '!O48+'Rodizio '!O55+'Rodizio '!O61+'Rodizio '!O69+'Rodizio '!O77+'Rodizio '!O83+'Rodizio '!O91+'Rodizio '!O96)</f>
        <v>21</v>
      </c>
      <c r="M18" s="6">
        <f>L18/$L$13</f>
        <v>0.15441176470588236</v>
      </c>
    </row>
    <row r="19" spans="1:15" x14ac:dyDescent="0.2">
      <c r="A19" s="3" t="str">
        <f>'Rodizio '!D8</f>
        <v>lata</v>
      </c>
      <c r="B19" s="7">
        <f>('Rodizio '!E8+'Rodizio '!E15+'Rodizio '!E20+'Rodizio '!E26+'Rodizio '!E35+'Rodizio '!E43+'Rodizio '!E49+'Rodizio '!E57+'Rodizio '!E64+'Rodizio '!E71+'Rodizio '!E76+'Rodizio '!E85+'Rodizio '!E89+'Rodizio '!E99)/14</f>
        <v>0</v>
      </c>
      <c r="C19" s="7">
        <f>('Rodizio '!F8+'Rodizio '!F15+'Rodizio '!F20+'Rodizio '!F26+'Rodizio '!F35+'Rodizio '!F43+'Rodizio '!F49+'Rodizio '!F57+'Rodizio '!F64+'Rodizio '!F71+'Rodizio '!F76+'Rodizio '!F85+'Rodizio '!F89+'Rodizio '!F99)/14</f>
        <v>0.5714285714285714</v>
      </c>
      <c r="D19" s="7">
        <f>('Rodizio '!G8+'Rodizio '!G15+'Rodizio '!G20+'Rodizio '!G26+'Rodizio '!G35+'Rodizio '!G43+'Rodizio '!G49+'Rodizio '!G57+'Rodizio '!G64+'Rodizio '!G71+'Rodizio '!G76+'Rodizio '!G85+'Rodizio '!G89+'Rodizio '!G99)/14</f>
        <v>0</v>
      </c>
      <c r="E19" s="7">
        <f>('Rodizio '!H8+'Rodizio '!H15+'Rodizio '!H20+'Rodizio '!H26+'Rodizio '!H35+'Rodizio '!H43+'Rodizio '!H49+'Rodizio '!H57+'Rodizio '!H64+'Rodizio '!H71+'Rodizio '!H76+'Rodizio '!H85+'Rodizio '!H89+'Rodizio '!H99)/14</f>
        <v>0.2857142857142857</v>
      </c>
      <c r="F19" s="7">
        <f>('Rodizio '!I8+'Rodizio '!I15+'Rodizio '!I20+'Rodizio '!I26+'Rodizio '!I35+'Rodizio '!I43+'Rodizio '!I49+'Rodizio '!I57+'Rodizio '!I64+'Rodizio '!I71+'Rodizio '!I76+'Rodizio '!I85+'Rodizio '!I89+'Rodizio '!I99)/14</f>
        <v>0.2857142857142857</v>
      </c>
      <c r="G19" s="7">
        <f>('Rodizio '!J8+'Rodizio '!J15+'Rodizio '!J20+'Rodizio '!J26+'Rodizio '!J35+'Rodizio '!J43+'Rodizio '!J49+'Rodizio '!J57+'Rodizio '!J64+'Rodizio '!J71+'Rodizio '!J76+'Rodizio '!J85+'Rodizio '!J89+'Rodizio '!J99)/14</f>
        <v>0.21428571428571427</v>
      </c>
      <c r="H19" s="7">
        <f>('Rodizio '!K8+'Rodizio '!K15+'Rodizio '!K20+'Rodizio '!K26+'Rodizio '!K35+'Rodizio '!K43+'Rodizio '!K49+'Rodizio '!K57+'Rodizio '!K64+'Rodizio '!K71+'Rodizio '!K76+'Rodizio '!K85+'Rodizio '!K89+'Rodizio '!K99)/14</f>
        <v>0.2857142857142857</v>
      </c>
      <c r="I19" s="7">
        <f>('Rodizio '!L8+'Rodizio '!L15+'Rodizio '!L20+'Rodizio '!L26+'Rodizio '!L35+'Rodizio '!L43+'Rodizio '!L49+'Rodizio '!L57+'Rodizio '!L64+'Rodizio '!L71+'Rodizio '!L76+'Rodizio '!L85+'Rodizio '!L89+'Rodizio '!L99)/14</f>
        <v>7.1428571428571425E-2</v>
      </c>
      <c r="J19" s="7">
        <f>('Rodizio '!M8+'Rodizio '!M15+'Rodizio '!M20+'Rodizio '!M26+'Rodizio '!M35+'Rodizio '!M43+'Rodizio '!M49+'Rodizio '!M57+'Rodizio '!M64+'Rodizio '!M71+'Rodizio '!M76+'Rodizio '!M85+'Rodizio '!M89+'Rodizio '!M99)/14</f>
        <v>0.2857142857142857</v>
      </c>
      <c r="K19" s="7">
        <f>('Rodizio '!N8+'Rodizio '!N15+'Rodizio '!N20+'Rodizio '!N26+'Rodizio '!N35+'Rodizio '!N43+'Rodizio '!N49+'Rodizio '!N57+'Rodizio '!N64+'Rodizio '!N71+'Rodizio '!N76+'Rodizio '!N85+'Rodizio '!N89+'Rodizio '!N99)/14</f>
        <v>0.42857142857142855</v>
      </c>
      <c r="L19" s="8">
        <f>('Rodizio '!O8+'Rodizio '!O15+'Rodizio '!O20+'Rodizio '!O26+'Rodizio '!O35+'Rodizio '!O43+'Rodizio '!O49+'Rodizio '!O57+'Rodizio '!O64+'Rodizio '!O71+'Rodizio '!O76+'Rodizio '!O85+'Rodizio '!O89+'Rodizio '!O99)</f>
        <v>34</v>
      </c>
      <c r="M19" s="6">
        <f>L19/$L$13</f>
        <v>0.25</v>
      </c>
    </row>
    <row r="20" spans="1:15" x14ac:dyDescent="0.2">
      <c r="A20" s="2" t="s">
        <v>29</v>
      </c>
      <c r="B20" s="7">
        <f>SUM(B16:B19)</f>
        <v>0.7857142857142857</v>
      </c>
      <c r="C20" s="7">
        <f t="shared" ref="C20:K20" si="2">SUM(C16:C19)</f>
        <v>1</v>
      </c>
      <c r="D20" s="7">
        <f t="shared" si="2"/>
        <v>1</v>
      </c>
      <c r="E20" s="7">
        <f t="shared" si="2"/>
        <v>1</v>
      </c>
      <c r="F20" s="7">
        <f t="shared" si="2"/>
        <v>1</v>
      </c>
      <c r="G20" s="7">
        <f t="shared" si="2"/>
        <v>1</v>
      </c>
      <c r="H20" s="7">
        <f t="shared" si="2"/>
        <v>0.99999999999999989</v>
      </c>
      <c r="I20" s="7">
        <f t="shared" si="2"/>
        <v>0.92857142857142849</v>
      </c>
      <c r="J20" s="7">
        <f t="shared" si="2"/>
        <v>0.99999999999999989</v>
      </c>
      <c r="K20" s="7">
        <f t="shared" si="2"/>
        <v>1</v>
      </c>
      <c r="L20" s="8">
        <f>SUM(L16:L19)</f>
        <v>136</v>
      </c>
      <c r="M20" s="6">
        <f>SUM(M16:M19)</f>
        <v>1</v>
      </c>
    </row>
    <row r="21" spans="1:15" x14ac:dyDescent="0.2">
      <c r="B21" s="7"/>
      <c r="C21" s="7"/>
      <c r="D21" s="7"/>
      <c r="E21" s="7"/>
      <c r="F21" s="7"/>
      <c r="G21" s="7"/>
      <c r="H21" s="7"/>
      <c r="I21" s="7"/>
      <c r="J21" s="7"/>
      <c r="K21" s="7"/>
      <c r="M21" s="6"/>
    </row>
    <row r="22" spans="1:15" x14ac:dyDescent="0.2">
      <c r="A22" s="22" t="s">
        <v>45</v>
      </c>
      <c r="B22" s="6">
        <f>('Rodizio '!E5+'Rodizio '!E34+'Rodizio '!E85)/3</f>
        <v>0</v>
      </c>
      <c r="C22" s="6">
        <f>('Rodizio '!F5+'Rodizio '!F34+'Rodizio '!F85)/3</f>
        <v>0.66666666666666663</v>
      </c>
      <c r="D22" s="6">
        <f>('Rodizio '!G5+'Rodizio '!G34+'Rodizio '!G85)/3</f>
        <v>0</v>
      </c>
      <c r="E22" s="6">
        <f>('Rodizio '!H5+'Rodizio '!H34+'Rodizio '!H85)/3</f>
        <v>0.33333333333333331</v>
      </c>
      <c r="F22" s="6">
        <f>('Rodizio '!I5+'Rodizio '!I34+'Rodizio '!I85)/3</f>
        <v>0</v>
      </c>
      <c r="G22" s="6">
        <f>('Rodizio '!J5+'Rodizio '!J34+'Rodizio '!J85)/3</f>
        <v>1</v>
      </c>
      <c r="H22" s="6">
        <f>('Rodizio '!K5+'Rodizio '!K34+'Rodizio '!K85)/3</f>
        <v>1</v>
      </c>
      <c r="I22" s="6">
        <f>('Rodizio '!L5+'Rodizio '!L34+'Rodizio '!L85)/3</f>
        <v>0</v>
      </c>
      <c r="J22" s="6">
        <f>('Rodizio '!M5+'Rodizio '!M34+'Rodizio '!M85)/3</f>
        <v>0.66666666666666663</v>
      </c>
      <c r="K22" s="6">
        <f>('Rodizio '!N5+'Rodizio '!N34+'Rodizio '!N85)/3</f>
        <v>0.66666666666666663</v>
      </c>
      <c r="L22" s="8">
        <f>('Rodizio '!O5+'Rodizio '!O34+'Rodizio '!O85)</f>
        <v>13</v>
      </c>
      <c r="M22" s="6">
        <f>L22/N22</f>
        <v>0.43333333333333335</v>
      </c>
      <c r="N22">
        <v>30</v>
      </c>
    </row>
    <row r="23" spans="1:15" x14ac:dyDescent="0.2">
      <c r="A23" s="22" t="s">
        <v>46</v>
      </c>
      <c r="B23" s="6">
        <f>('Rodizio '!E15+'Rodizio '!E56+'Rodizio '!E70)/3</f>
        <v>0</v>
      </c>
      <c r="C23" s="6">
        <f>('Rodizio '!F15+'Rodizio '!F56+'Rodizio '!F70)/3</f>
        <v>1</v>
      </c>
      <c r="D23" s="6">
        <f>('Rodizio '!G15+'Rodizio '!G56+'Rodizio '!G70)/3</f>
        <v>0.66666666666666663</v>
      </c>
      <c r="E23" s="6">
        <f>('Rodizio '!H15+'Rodizio '!H56+'Rodizio '!H70)/3</f>
        <v>0.33333333333333331</v>
      </c>
      <c r="F23" s="6">
        <f>('Rodizio '!I15+'Rodizio '!I56+'Rodizio '!I70)/3</f>
        <v>0.33333333333333331</v>
      </c>
      <c r="G23" s="6">
        <f>('Rodizio '!J15+'Rodizio '!J56+'Rodizio '!J70)/3</f>
        <v>0.66666666666666663</v>
      </c>
      <c r="H23" s="6">
        <f>('Rodizio '!K15+'Rodizio '!K56+'Rodizio '!K70)/3</f>
        <v>1</v>
      </c>
      <c r="I23" s="6">
        <f>('Rodizio '!L15+'Rodizio '!L56+'Rodizio '!L70)/3</f>
        <v>1</v>
      </c>
      <c r="J23" s="6">
        <f>('Rodizio '!M15+'Rodizio '!M56+'Rodizio '!M70)/3</f>
        <v>1</v>
      </c>
      <c r="K23" s="6">
        <f>('Rodizio '!N15+'Rodizio '!N56+'Rodizio '!N70)/3</f>
        <v>1</v>
      </c>
      <c r="L23" s="8">
        <f>'Rodizio '!O15+'Rodizio '!O56+'Rodizio '!O70</f>
        <v>21</v>
      </c>
      <c r="M23" s="6">
        <f>L23/N23</f>
        <v>0.7</v>
      </c>
      <c r="N23">
        <v>30</v>
      </c>
    </row>
    <row r="24" spans="1:15" x14ac:dyDescent="0.2">
      <c r="A24" s="22" t="s">
        <v>47</v>
      </c>
      <c r="B24" s="6">
        <f>('Rodizio '!E21+'Rodizio '!E49+'Rodizio '!E64+'Rodizio '!E97)/4</f>
        <v>0</v>
      </c>
      <c r="C24" s="6">
        <f>('Rodizio '!F21+'Rodizio '!F49+'Rodizio '!F64+'Rodizio '!F97)/4</f>
        <v>0.25</v>
      </c>
      <c r="D24" s="6">
        <f>('Rodizio '!G21+'Rodizio '!G49+'Rodizio '!G64+'Rodizio '!G97)/4</f>
        <v>0.25</v>
      </c>
      <c r="E24" s="6">
        <f>('Rodizio '!H21+'Rodizio '!H49+'Rodizio '!H64+'Rodizio '!H97)/4</f>
        <v>0.75</v>
      </c>
      <c r="F24" s="6">
        <f>('Rodizio '!I21+'Rodizio '!I49+'Rodizio '!I64+'Rodizio '!I97)/4</f>
        <v>0.25</v>
      </c>
      <c r="G24" s="6">
        <f>('Rodizio '!J21+'Rodizio '!J49+'Rodizio '!J64+'Rodizio '!J97)/4</f>
        <v>0.25</v>
      </c>
      <c r="H24" s="6">
        <f>('Rodizio '!K21+'Rodizio '!K49+'Rodizio '!K64+'Rodizio '!K97)/4</f>
        <v>0.75</v>
      </c>
      <c r="I24" s="6">
        <f>('Rodizio '!L21+'Rodizio '!L49+'Rodizio '!L64+'Rodizio '!L97)/4</f>
        <v>0</v>
      </c>
      <c r="J24" s="6">
        <f>('Rodizio '!M21+'Rodizio '!M49+'Rodizio '!M64+'Rodizio '!M97)/4</f>
        <v>1</v>
      </c>
      <c r="K24" s="6">
        <f>('Rodizio '!N21+'Rodizio '!N49+'Rodizio '!N64+'Rodizio '!N97)/4</f>
        <v>1</v>
      </c>
      <c r="L24" s="8">
        <f>'Rodizio '!O21+'Rodizio '!O49+'Rodizio '!O64+'Rodizio '!O97</f>
        <v>18</v>
      </c>
      <c r="M24" s="6">
        <f>L24/N24</f>
        <v>0.45</v>
      </c>
      <c r="N24">
        <v>40</v>
      </c>
    </row>
    <row r="25" spans="1:15" x14ac:dyDescent="0.2">
      <c r="A25" s="22" t="s">
        <v>48</v>
      </c>
      <c r="B25" s="6">
        <f>('Rodizio '!E29+'Rodizio '!E42+'Rodizio '!E77+'Rodizio '!E90)/4</f>
        <v>0</v>
      </c>
      <c r="C25" s="6">
        <f>('Rodizio '!F29+'Rodizio '!F42+'Rodizio '!F77+'Rodizio '!F90)/4</f>
        <v>0</v>
      </c>
      <c r="D25" s="6">
        <f>('Rodizio '!G29+'Rodizio '!G42+'Rodizio '!G77+'Rodizio '!G90)/4</f>
        <v>0</v>
      </c>
      <c r="E25" s="6">
        <f>('Rodizio '!H29+'Rodizio '!H42+'Rodizio '!H77+'Rodizio '!H90)/4</f>
        <v>0.25</v>
      </c>
      <c r="F25" s="6">
        <f>('Rodizio '!I29+'Rodizio '!I42+'Rodizio '!I77+'Rodizio '!I90)/4</f>
        <v>0</v>
      </c>
      <c r="G25" s="6">
        <f>('Rodizio '!J29+'Rodizio '!J42+'Rodizio '!J77+'Rodizio '!J90)/4</f>
        <v>0.75</v>
      </c>
      <c r="H25" s="6">
        <f>('Rodizio '!K29+'Rodizio '!K42+'Rodizio '!K77+'Rodizio '!K90)/4</f>
        <v>0.25</v>
      </c>
      <c r="I25" s="6">
        <f>('Rodizio '!L29+'Rodizio '!L42+'Rodizio '!L77+'Rodizio '!L90)/4</f>
        <v>0.25</v>
      </c>
      <c r="J25" s="6">
        <f>('Rodizio '!M29+'Rodizio '!M42+'Rodizio '!M77+'Rodizio '!M90)/4</f>
        <v>0.5</v>
      </c>
      <c r="K25" s="6">
        <f>('Rodizio '!N29+'Rodizio '!N42+'Rodizio '!N77+'Rodizio '!N90)/4</f>
        <v>0.5</v>
      </c>
      <c r="L25" s="8">
        <f>'Rodizio '!O29+'Rodizio '!O42+'Rodizio '!O77+'Rodizio '!O90</f>
        <v>10</v>
      </c>
      <c r="M25" s="6">
        <f>L25/N25</f>
        <v>0.25</v>
      </c>
      <c r="N25">
        <v>40</v>
      </c>
    </row>
    <row r="26" spans="1:15" x14ac:dyDescent="0.2">
      <c r="A26" s="3"/>
      <c r="B26" s="6"/>
      <c r="C26" s="6"/>
      <c r="D26" s="6"/>
      <c r="E26" s="6"/>
      <c r="F26" s="6"/>
      <c r="G26" s="6"/>
      <c r="H26" s="6"/>
      <c r="I26" s="6"/>
      <c r="J26" s="6"/>
      <c r="K26" s="6"/>
      <c r="L26" s="8">
        <f>SUM(L22:L25)</f>
        <v>62</v>
      </c>
      <c r="M26" s="6">
        <f>L26/N26</f>
        <v>0.44285714285714284</v>
      </c>
      <c r="N26">
        <f>SUM(N22:N25)</f>
        <v>140</v>
      </c>
      <c r="O26" s="6"/>
    </row>
    <row r="27" spans="1:15" x14ac:dyDescent="0.2">
      <c r="A27" s="3"/>
      <c r="B27" s="6"/>
      <c r="C27" s="6"/>
      <c r="D27" s="6"/>
      <c r="E27" s="6"/>
      <c r="F27" s="6"/>
      <c r="G27" s="6"/>
      <c r="H27" s="6"/>
      <c r="I27" s="6"/>
      <c r="J27" s="6"/>
      <c r="K27" s="6"/>
      <c r="M27" s="6"/>
    </row>
    <row r="28" spans="1:15" x14ac:dyDescent="0.2">
      <c r="A28" s="22" t="s">
        <v>49</v>
      </c>
      <c r="B28" s="6">
        <f>('Rodizio '!E28+'Rodizio '!E41+'Rodizio '!E62+'Rodizio '!E91)/4</f>
        <v>1</v>
      </c>
      <c r="C28" s="6">
        <f>('Rodizio '!F28+'Rodizio '!F41+'Rodizio '!F62+'Rodizio '!F91)/4</f>
        <v>0</v>
      </c>
      <c r="D28" s="6">
        <f>('Rodizio '!G28+'Rodizio '!G41+'Rodizio '!G62+'Rodizio '!G91)/4</f>
        <v>1</v>
      </c>
      <c r="E28" s="6">
        <f>('Rodizio '!H28+'Rodizio '!H41+'Rodizio '!H62+'Rodizio '!H91)/4</f>
        <v>0</v>
      </c>
      <c r="F28" s="6">
        <f>('Rodizio '!I28+'Rodizio '!I41+'Rodizio '!I62+'Rodizio '!I91)/4</f>
        <v>0.75</v>
      </c>
      <c r="G28" s="6">
        <f>('Rodizio '!J28+'Rodizio '!J41+'Rodizio '!J62+'Rodizio '!J91)/4</f>
        <v>0.25</v>
      </c>
      <c r="H28" s="6">
        <f>('Rodizio '!K28+'Rodizio '!K41+'Rodizio '!K62+'Rodizio '!K91)/4</f>
        <v>0.25</v>
      </c>
      <c r="I28" s="6">
        <f>('Rodizio '!L28+'Rodizio '!L41+'Rodizio '!L62+'Rodizio '!L91)/4</f>
        <v>0.5</v>
      </c>
      <c r="J28" s="6">
        <f>('Rodizio '!M28+'Rodizio '!M41+'Rodizio '!M62+'Rodizio '!M91)/4</f>
        <v>0.25</v>
      </c>
      <c r="K28" s="6">
        <f>('Rodizio '!N28+'Rodizio '!N41+'Rodizio '!N62+'Rodizio '!N91)/4</f>
        <v>0</v>
      </c>
      <c r="L28" s="8">
        <f>'Rodizio '!O28+'Rodizio '!O41+'Rodizio '!O62+'Rodizio '!O91</f>
        <v>16</v>
      </c>
      <c r="M28" s="6">
        <f>L28/N28</f>
        <v>0.4</v>
      </c>
      <c r="N28">
        <v>40</v>
      </c>
    </row>
    <row r="29" spans="1:15" x14ac:dyDescent="0.2">
      <c r="A29" s="22" t="s">
        <v>50</v>
      </c>
      <c r="B29" s="6">
        <f>('Rodizio '!E6+'Rodizio '!E48+'Rodizio '!E82+'Rodizio '!E96)/4</f>
        <v>1</v>
      </c>
      <c r="C29" s="6">
        <f>('Rodizio '!F6+'Rodizio '!F48+'Rodizio '!F82+'Rodizio '!F96)/4</f>
        <v>0</v>
      </c>
      <c r="D29" s="6">
        <f>('Rodizio '!G6+'Rodizio '!G48+'Rodizio '!G82+'Rodizio '!G96)/4</f>
        <v>1</v>
      </c>
      <c r="E29" s="6">
        <f>('Rodizio '!H6+'Rodizio '!H48+'Rodizio '!H82+'Rodizio '!H96)/4</f>
        <v>0.25</v>
      </c>
      <c r="F29" s="6">
        <f>('Rodizio '!I6+'Rodizio '!I48+'Rodizio '!I82+'Rodizio '!I96)/4</f>
        <v>0.5</v>
      </c>
      <c r="G29" s="6">
        <f>('Rodizio '!J6+'Rodizio '!J48+'Rodizio '!J82+'Rodizio '!J96)/4</f>
        <v>0.5</v>
      </c>
      <c r="H29" s="6">
        <f>('Rodizio '!K6+'Rodizio '!K48+'Rodizio '!K82+'Rodizio '!K96)/4</f>
        <v>0.25</v>
      </c>
      <c r="I29" s="6">
        <f>('Rodizio '!L6+'Rodizio '!L48+'Rodizio '!L82+'Rodizio '!L96)/4</f>
        <v>0.25</v>
      </c>
      <c r="J29" s="6">
        <f>('Rodizio '!M6+'Rodizio '!M48+'Rodizio '!M82+'Rodizio '!M96)/4</f>
        <v>0</v>
      </c>
      <c r="K29" s="6">
        <f>('Rodizio '!N6+'Rodizio '!N48+'Rodizio '!N82+'Rodizio '!N96)/4</f>
        <v>0</v>
      </c>
      <c r="L29" s="8">
        <f>'Rodizio '!O6+'Rodizio '!O48+'Rodizio '!O82+'Rodizio '!O96</f>
        <v>15</v>
      </c>
      <c r="M29" s="6">
        <f>L29/N29</f>
        <v>0.375</v>
      </c>
      <c r="N29">
        <v>40</v>
      </c>
    </row>
    <row r="30" spans="1:15" x14ac:dyDescent="0.2">
      <c r="A30" s="22" t="s">
        <v>51</v>
      </c>
      <c r="B30" s="6">
        <f>('Rodizio '!E14+'Rodizio '!E33+'Rodizio '!E78)/3</f>
        <v>1</v>
      </c>
      <c r="C30" s="6">
        <f>('Rodizio '!F14+'Rodizio '!F33+'Rodizio '!F78)/3</f>
        <v>0</v>
      </c>
      <c r="D30" s="6">
        <f>('Rodizio '!G14+'Rodizio '!G33+'Rodizio '!G78)/3</f>
        <v>1</v>
      </c>
      <c r="E30" s="6">
        <f>('Rodizio '!H14+'Rodizio '!H33+'Rodizio '!H78)/3</f>
        <v>0.66666666666666663</v>
      </c>
      <c r="F30" s="6">
        <f>('Rodizio '!I14+'Rodizio '!I33+'Rodizio '!I78)/3</f>
        <v>0.33333333333333331</v>
      </c>
      <c r="G30" s="6">
        <f>('Rodizio '!J14+'Rodizio '!J33+'Rodizio '!J78)/3</f>
        <v>0</v>
      </c>
      <c r="H30" s="6">
        <f>('Rodizio '!K14+'Rodizio '!K33+'Rodizio '!K78)/3</f>
        <v>0.33333333333333331</v>
      </c>
      <c r="I30" s="6">
        <f>('Rodizio '!L14+'Rodizio '!L33+'Rodizio '!L78)/3</f>
        <v>0.66666666666666663</v>
      </c>
      <c r="J30" s="6">
        <f>('Rodizio '!M14+'Rodizio '!M33+'Rodizio '!M78)/3</f>
        <v>0.66666666666666663</v>
      </c>
      <c r="K30" s="6">
        <f>('Rodizio '!N14+'Rodizio '!N33+'Rodizio '!N78)/3</f>
        <v>0</v>
      </c>
      <c r="L30" s="8">
        <f>'Rodizio '!O14+'Rodizio '!O33+'Rodizio '!O78</f>
        <v>14</v>
      </c>
      <c r="M30" s="6">
        <f>L30/N30</f>
        <v>0.46666666666666667</v>
      </c>
      <c r="N30">
        <v>30</v>
      </c>
    </row>
    <row r="31" spans="1:15" x14ac:dyDescent="0.2">
      <c r="A31" s="22" t="s">
        <v>52</v>
      </c>
      <c r="B31" s="6">
        <f>('Rodizio '!E19+'Rodizio '!E57+'Rodizio '!E69)/3</f>
        <v>0</v>
      </c>
      <c r="C31" s="6">
        <f>('Rodizio '!F19+'Rodizio '!F57+'Rodizio '!F69)/3</f>
        <v>0</v>
      </c>
      <c r="D31" s="6">
        <f>('Rodizio '!G19+'Rodizio '!G57+'Rodizio '!G69)/3</f>
        <v>0</v>
      </c>
      <c r="E31" s="6">
        <f>('Rodizio '!H19+'Rodizio '!H57+'Rodizio '!H69)/3</f>
        <v>0.66666666666666663</v>
      </c>
      <c r="F31" s="6">
        <f>('Rodizio '!I19+'Rodizio '!I57+'Rodizio '!I69)/3</f>
        <v>0</v>
      </c>
      <c r="G31" s="6">
        <f>('Rodizio '!J19+'Rodizio '!J57+'Rodizio '!J69)/3</f>
        <v>0.66666666666666663</v>
      </c>
      <c r="H31" s="6">
        <f>('Rodizio '!K19+'Rodizio '!K57+'Rodizio '!K69)/3</f>
        <v>0</v>
      </c>
      <c r="I31" s="6">
        <f>('Rodizio '!L19+'Rodizio '!L57+'Rodizio '!L69)/3</f>
        <v>0</v>
      </c>
      <c r="J31" s="6">
        <f>('Rodizio '!M19+'Rodizio '!M57+'Rodizio '!M69)/3</f>
        <v>0</v>
      </c>
      <c r="K31" s="6">
        <f>('Rodizio '!N19+'Rodizio '!N57+'Rodizio '!N69)/3</f>
        <v>0</v>
      </c>
      <c r="L31" s="8">
        <f>'Rodizio '!O19+'Rodizio '!O57+'Rodizio '!O69</f>
        <v>4</v>
      </c>
      <c r="M31" s="6">
        <f>L31/N31</f>
        <v>0.13333333333333333</v>
      </c>
      <c r="N31">
        <v>30</v>
      </c>
    </row>
    <row r="32" spans="1:15" x14ac:dyDescent="0.2">
      <c r="B32" s="6"/>
      <c r="C32" s="6"/>
      <c r="D32" s="6"/>
      <c r="E32" s="6"/>
      <c r="F32" s="6"/>
      <c r="G32" s="6"/>
      <c r="H32" s="6"/>
      <c r="I32" s="6"/>
      <c r="J32" s="6"/>
      <c r="K32" s="6"/>
      <c r="L32" s="8">
        <f>SUM(L28:L31)</f>
        <v>49</v>
      </c>
      <c r="M32" s="6">
        <f>L32/N32</f>
        <v>0.35</v>
      </c>
      <c r="N32">
        <f>SUM(N28:N31)</f>
        <v>140</v>
      </c>
    </row>
    <row r="33" spans="1:14" x14ac:dyDescent="0.2">
      <c r="B33" s="6"/>
      <c r="C33" s="6"/>
      <c r="D33" s="6"/>
      <c r="E33" s="6"/>
      <c r="F33" s="6"/>
      <c r="G33" s="6"/>
      <c r="H33" s="6"/>
      <c r="I33" s="6"/>
      <c r="J33" s="6"/>
      <c r="K33" s="6"/>
      <c r="M33" s="6"/>
    </row>
    <row r="34" spans="1:14" x14ac:dyDescent="0.2">
      <c r="A34" s="22" t="s">
        <v>53</v>
      </c>
      <c r="B34" s="6">
        <f>('Rodizio '!E20+'Rodizio '!E47+'Rodizio '!E54+'Rodizio '!E76)/4</f>
        <v>0</v>
      </c>
      <c r="C34" s="6">
        <f>('Rodizio '!F20+'Rodizio '!F47+'Rodizio '!F54+'Rodizio '!F76)/4</f>
        <v>0.5</v>
      </c>
      <c r="D34" s="6">
        <f>('Rodizio '!G20+'Rodizio '!G47+'Rodizio '!G54+'Rodizio '!G76)/4</f>
        <v>0</v>
      </c>
      <c r="E34" s="6">
        <f>('Rodizio '!H20+'Rodizio '!H47+'Rodizio '!H54+'Rodizio '!H76)/4</f>
        <v>0</v>
      </c>
      <c r="F34" s="6">
        <f>('Rodizio '!I20+'Rodizio '!I47+'Rodizio '!I54+'Rodizio '!I76)/4</f>
        <v>1</v>
      </c>
      <c r="G34" s="6">
        <f>('Rodizio '!J20+'Rodizio '!J47+'Rodizio '!J54+'Rodizio '!J76)/4</f>
        <v>0</v>
      </c>
      <c r="H34" s="6">
        <f>('Rodizio '!K20+'Rodizio '!K47+'Rodizio '!K54+'Rodizio '!K76)/4</f>
        <v>0</v>
      </c>
      <c r="I34" s="6">
        <f>('Rodizio '!L20+'Rodizio '!L47+'Rodizio '!L54+'Rodizio '!L76)/4</f>
        <v>0</v>
      </c>
      <c r="J34" s="6">
        <f>('Rodizio '!M20+'Rodizio '!M47+'Rodizio '!M54+'Rodizio '!M76)/4</f>
        <v>0</v>
      </c>
      <c r="K34" s="6">
        <f>('Rodizio '!N20+'Rodizio '!N47+'Rodizio '!N54+'Rodizio '!N76)/4</f>
        <v>0</v>
      </c>
      <c r="L34" s="8">
        <f>'Rodizio '!O20+'Rodizio '!O47+'Rodizio '!O54+'Rodizio '!O76</f>
        <v>6</v>
      </c>
      <c r="M34" s="6">
        <f>L34/N34</f>
        <v>0.15</v>
      </c>
      <c r="N34">
        <v>40</v>
      </c>
    </row>
    <row r="35" spans="1:14" x14ac:dyDescent="0.2">
      <c r="A35" s="22" t="s">
        <v>54</v>
      </c>
      <c r="B35" s="6">
        <f>('Rodizio '!E27+'Rodizio '!E43+'Rodizio '!E89)/3</f>
        <v>0</v>
      </c>
      <c r="C35" s="6">
        <f>('Rodizio '!F27+'Rodizio '!F43+'Rodizio '!F89)/3</f>
        <v>0.33333333333333331</v>
      </c>
      <c r="D35" s="6">
        <f>('Rodizio '!G27+'Rodizio '!G43+'Rodizio '!G89)/3</f>
        <v>0</v>
      </c>
      <c r="E35" s="6">
        <f>('Rodizio '!H27+'Rodizio '!H43+'Rodizio '!H89)/3</f>
        <v>0.66666666666666663</v>
      </c>
      <c r="F35" s="6">
        <f>('Rodizio '!I27+'Rodizio '!I43+'Rodizio '!I89)/3</f>
        <v>0.33333333333333331</v>
      </c>
      <c r="G35" s="6">
        <f>('Rodizio '!J27+'Rodizio '!J43+'Rodizio '!J89)/3</f>
        <v>0</v>
      </c>
      <c r="H35" s="6">
        <f>('Rodizio '!K27+'Rodizio '!K43+'Rodizio '!K89)/3</f>
        <v>0</v>
      </c>
      <c r="I35" s="6">
        <f>('Rodizio '!L27+'Rodizio '!L43+'Rodizio '!L89)/3</f>
        <v>0</v>
      </c>
      <c r="J35" s="6">
        <f>('Rodizio '!M27+'Rodizio '!M43+'Rodizio '!M89)/3</f>
        <v>0</v>
      </c>
      <c r="K35" s="6">
        <f>('Rodizio '!N27+'Rodizio '!N43+'Rodizio '!N89)/3</f>
        <v>0</v>
      </c>
      <c r="L35" s="8">
        <f>'Rodizio '!O27+'Rodizio '!O43+'Rodizio '!O89</f>
        <v>4</v>
      </c>
      <c r="M35" s="6">
        <f>L35/N35</f>
        <v>0.13333333333333333</v>
      </c>
      <c r="N35">
        <v>30</v>
      </c>
    </row>
    <row r="36" spans="1:14" x14ac:dyDescent="0.2">
      <c r="A36" s="22" t="s">
        <v>55</v>
      </c>
      <c r="B36" s="6">
        <f>('Rodizio '!E7+'Rodizio '!E68+'Rodizio '!E84)/3</f>
        <v>0</v>
      </c>
      <c r="C36" s="6">
        <f>('Rodizio '!F7+'Rodizio '!F68+'Rodizio '!F84)/3</f>
        <v>0</v>
      </c>
      <c r="D36" s="6">
        <f>('Rodizio '!G7+'Rodizio '!G68+'Rodizio '!G84)/3</f>
        <v>0</v>
      </c>
      <c r="E36" s="6">
        <f>('Rodizio '!H7+'Rodizio '!H68+'Rodizio '!H84)/3</f>
        <v>0</v>
      </c>
      <c r="F36" s="6">
        <f>('Rodizio '!I7+'Rodizio '!I68+'Rodizio '!I84)/3</f>
        <v>0.33333333333333331</v>
      </c>
      <c r="G36" s="6">
        <f>('Rodizio '!J7+'Rodizio '!J68+'Rodizio '!J84)/3</f>
        <v>0</v>
      </c>
      <c r="H36" s="6">
        <f>('Rodizio '!K7+'Rodizio '!K68+'Rodizio '!K84)/3</f>
        <v>0</v>
      </c>
      <c r="I36" s="6">
        <f>('Rodizio '!L7+'Rodizio '!L68+'Rodizio '!L84)/3</f>
        <v>0.33333333333333331</v>
      </c>
      <c r="J36" s="6">
        <f>('Rodizio '!M7+'Rodizio '!M68+'Rodizio '!M84)/3</f>
        <v>0</v>
      </c>
      <c r="K36" s="6">
        <f>('Rodizio '!N7+'Rodizio '!N68+'Rodizio '!N84)/3</f>
        <v>0</v>
      </c>
      <c r="L36" s="8">
        <f>'Rodizio '!O7+'Rodizio '!O68+'Rodizio '!O84</f>
        <v>2</v>
      </c>
      <c r="M36" s="6">
        <f>L36/N36</f>
        <v>6.6666666666666666E-2</v>
      </c>
      <c r="N36">
        <v>30</v>
      </c>
    </row>
    <row r="37" spans="1:14" x14ac:dyDescent="0.2">
      <c r="A37" s="22" t="s">
        <v>56</v>
      </c>
      <c r="B37" s="6">
        <f>('Rodizio '!E12+'Rodizio '!E36+'Rodizio '!E61+'Rodizio '!E99)/4</f>
        <v>0</v>
      </c>
      <c r="C37" s="6">
        <f>('Rodizio '!F12+'Rodizio '!F36+'Rodizio '!F61+'Rodizio '!F99)/4</f>
        <v>0</v>
      </c>
      <c r="D37" s="6">
        <f>('Rodizio '!G12+'Rodizio '!G36+'Rodizio '!G61+'Rodizio '!G99)/4</f>
        <v>0</v>
      </c>
      <c r="E37" s="6">
        <f>('Rodizio '!H12+'Rodizio '!H36+'Rodizio '!H61+'Rodizio '!H99)/4</f>
        <v>0.25</v>
      </c>
      <c r="F37" s="6">
        <f>('Rodizio '!I12+'Rodizio '!I36+'Rodizio '!I61+'Rodizio '!I99)/4</f>
        <v>0</v>
      </c>
      <c r="G37" s="6">
        <f>('Rodizio '!J12+'Rodizio '!J36+'Rodizio '!J61+'Rodizio '!J99)/4</f>
        <v>0</v>
      </c>
      <c r="H37" s="6">
        <f>('Rodizio '!K12+'Rodizio '!K36+'Rodizio '!K61+'Rodizio '!K99)/4</f>
        <v>0</v>
      </c>
      <c r="I37" s="6">
        <f>('Rodizio '!L12+'Rodizio '!L36+'Rodizio '!L61+'Rodizio '!L99)/4</f>
        <v>0</v>
      </c>
      <c r="J37" s="6">
        <f>('Rodizio '!M12+'Rodizio '!M36+'Rodizio '!M61+'Rodizio '!M99)/4</f>
        <v>0</v>
      </c>
      <c r="K37" s="6">
        <f>('Rodizio '!N12+'Rodizio '!N36+'Rodizio '!N61+'Rodizio '!N99)/4</f>
        <v>0</v>
      </c>
      <c r="L37">
        <f>'Rodizio '!O12+'Rodizio '!O36+'Rodizio '!O61</f>
        <v>1</v>
      </c>
      <c r="M37" s="6">
        <f>L37/N37</f>
        <v>2.5000000000000001E-2</v>
      </c>
      <c r="N37">
        <v>40</v>
      </c>
    </row>
    <row r="38" spans="1:14" x14ac:dyDescent="0.2">
      <c r="B38" s="6"/>
      <c r="C38" s="6"/>
      <c r="D38" s="6"/>
      <c r="E38" s="6"/>
      <c r="F38" s="6"/>
      <c r="G38" s="6"/>
      <c r="H38" s="6"/>
      <c r="I38" s="6"/>
      <c r="J38" s="6"/>
      <c r="K38" s="6"/>
      <c r="L38" s="8">
        <f>SUM(L34:L37)</f>
        <v>13</v>
      </c>
      <c r="M38" s="6">
        <f>L38/N38</f>
        <v>9.285714285714286E-2</v>
      </c>
      <c r="N38">
        <f>SUM(N34:N37)</f>
        <v>140</v>
      </c>
    </row>
    <row r="39" spans="1:14" x14ac:dyDescent="0.2">
      <c r="B39" s="6"/>
      <c r="C39" s="6"/>
      <c r="D39" s="6"/>
      <c r="E39" s="6"/>
      <c r="F39" s="6"/>
      <c r="G39" s="6"/>
      <c r="H39" s="6"/>
      <c r="I39" s="6"/>
      <c r="J39" s="6"/>
      <c r="K39" s="6"/>
      <c r="M39" s="6"/>
    </row>
    <row r="40" spans="1:14" x14ac:dyDescent="0.2">
      <c r="A40" s="22" t="s">
        <v>57</v>
      </c>
      <c r="B40" s="6">
        <f>('Rodizio '!E13+'Rodizio '!E71+'Rodizio '!E98)/3</f>
        <v>0</v>
      </c>
      <c r="C40" s="6">
        <f>('Rodizio '!F13+'Rodizio '!F71+'Rodizio '!F98)/3</f>
        <v>0.33333333333333331</v>
      </c>
      <c r="D40" s="6">
        <f>('Rodizio '!G13+'Rodizio '!G71+'Rodizio '!G98)/3</f>
        <v>0</v>
      </c>
      <c r="E40" s="6">
        <f>('Rodizio '!H13+'Rodizio '!H71+'Rodizio '!H98)/3</f>
        <v>0</v>
      </c>
      <c r="F40" s="6">
        <f>('Rodizio '!I13+'Rodizio '!I71+'Rodizio '!I98)/3</f>
        <v>0</v>
      </c>
      <c r="G40" s="6">
        <f>('Rodizio '!J13+'Rodizio '!J71+'Rodizio '!J98)/3</f>
        <v>0</v>
      </c>
      <c r="H40" s="6">
        <f>('Rodizio '!K13+'Rodizio '!K71+'Rodizio '!K98)/3</f>
        <v>0</v>
      </c>
      <c r="I40" s="6">
        <f>('Rodizio '!L13+'Rodizio '!L71+'Rodizio '!L98)/3</f>
        <v>0.33333333333333331</v>
      </c>
      <c r="J40" s="6">
        <f>('Rodizio '!M13+'Rodizio '!M71+'Rodizio '!M98)/3</f>
        <v>0</v>
      </c>
      <c r="K40" s="6">
        <f>('Rodizio '!N13+'Rodizio '!N71+'Rodizio '!N98)/3</f>
        <v>0</v>
      </c>
      <c r="L40" s="8">
        <f>'Rodizio '!O13+'Rodizio '!O71+'Rodizio '!O98</f>
        <v>2</v>
      </c>
      <c r="M40" s="6">
        <f>L40/N40</f>
        <v>6.6666666666666666E-2</v>
      </c>
      <c r="N40">
        <v>30</v>
      </c>
    </row>
    <row r="41" spans="1:14" x14ac:dyDescent="0.2">
      <c r="A41" s="22" t="s">
        <v>58</v>
      </c>
      <c r="B41" s="6">
        <f>('Rodizio '!E22+'Rodizio '!E35+'Rodizio '!E63+'Rodizio '!E75)/4</f>
        <v>0</v>
      </c>
      <c r="C41" s="6">
        <f>('Rodizio '!F22+'Rodizio '!F35+'Rodizio '!F63+'Rodizio '!F75)/4</f>
        <v>0.5</v>
      </c>
      <c r="D41" s="6">
        <f>('Rodizio '!G22+'Rodizio '!G35+'Rodizio '!G63+'Rodizio '!G75)/4</f>
        <v>0</v>
      </c>
      <c r="E41" s="6">
        <f>('Rodizio '!H22+'Rodizio '!H35+'Rodizio '!H63+'Rodizio '!H75)/4</f>
        <v>0</v>
      </c>
      <c r="F41" s="6">
        <f>('Rodizio '!I22+'Rodizio '!I35+'Rodizio '!I63+'Rodizio '!I75)/4</f>
        <v>0</v>
      </c>
      <c r="G41" s="6">
        <f>('Rodizio '!J22+'Rodizio '!J35+'Rodizio '!J63+'Rodizio '!J75)/4</f>
        <v>0</v>
      </c>
      <c r="H41" s="6">
        <f>('Rodizio '!K22+'Rodizio '!K35+'Rodizio '!K63+'Rodizio '!K75)/4</f>
        <v>0</v>
      </c>
      <c r="I41" s="6">
        <f>('Rodizio '!L22+'Rodizio '!L35+'Rodizio '!L63+'Rodizio '!L75)/4</f>
        <v>0.25</v>
      </c>
      <c r="J41" s="6">
        <f>('Rodizio '!M22+'Rodizio '!M35+'Rodizio '!M63+'Rodizio '!M75)/4</f>
        <v>0</v>
      </c>
      <c r="K41" s="6">
        <f>('Rodizio '!N22+'Rodizio '!N35+'Rodizio '!N63+'Rodizio '!N75)/4</f>
        <v>0.5</v>
      </c>
      <c r="L41" s="8">
        <f>'Rodizio '!O22+'Rodizio '!O35+'Rodizio '!O63+'Rodizio '!O75</f>
        <v>5</v>
      </c>
      <c r="M41" s="6">
        <f>L41/N41</f>
        <v>0.125</v>
      </c>
      <c r="N41">
        <v>40</v>
      </c>
    </row>
    <row r="42" spans="1:14" x14ac:dyDescent="0.2">
      <c r="A42" s="22" t="s">
        <v>59</v>
      </c>
      <c r="B42" s="6">
        <f>('Rodizio '!E26+'Rodizio '!E40+'Rodizio '!E55+'Rodizio '!E92)/4</f>
        <v>0</v>
      </c>
      <c r="C42" s="6">
        <f>('Rodizio '!F26+'Rodizio '!F40+'Rodizio '!F55+'Rodizio '!F92)/4</f>
        <v>0.5</v>
      </c>
      <c r="D42" s="6">
        <f>('Rodizio '!G26+'Rodizio '!G40+'Rodizio '!G55+'Rodizio '!G92)/4</f>
        <v>0</v>
      </c>
      <c r="E42" s="6">
        <f>('Rodizio '!H26+'Rodizio '!H40+'Rodizio '!H55+'Rodizio '!H92)/4</f>
        <v>0</v>
      </c>
      <c r="F42" s="6">
        <f>('Rodizio '!I26+'Rodizio '!I40+'Rodizio '!I55+'Rodizio '!I92)/4</f>
        <v>0</v>
      </c>
      <c r="G42" s="6">
        <f>('Rodizio '!J26+'Rodizio '!J40+'Rodizio '!J55+'Rodizio '!J92)/4</f>
        <v>0</v>
      </c>
      <c r="H42" s="6">
        <f>('Rodizio '!K26+'Rodizio '!K40+'Rodizio '!K55+'Rodizio '!K92)/4</f>
        <v>0.25</v>
      </c>
      <c r="I42" s="6">
        <f>('Rodizio '!L26+'Rodizio '!L40+'Rodizio '!L55+'Rodizio '!L92)/4</f>
        <v>0.25</v>
      </c>
      <c r="J42" s="6">
        <f>('Rodizio '!M26+'Rodizio '!M40+'Rodizio '!M55+'Rodizio '!M92)/4</f>
        <v>0</v>
      </c>
      <c r="K42" s="6">
        <f>('Rodizio '!N26+'Rodizio '!N40+'Rodizio '!N55+'Rodizio '!N92)/4</f>
        <v>0.25</v>
      </c>
      <c r="L42" s="8">
        <f>'Rodizio '!O26+'Rodizio '!O40+'Rodizio '!O55+'Rodizio '!O92</f>
        <v>5</v>
      </c>
      <c r="M42" s="6">
        <f>L42/N42</f>
        <v>0.125</v>
      </c>
      <c r="N42">
        <v>40</v>
      </c>
    </row>
    <row r="43" spans="1:14" x14ac:dyDescent="0.2">
      <c r="A43" s="22" t="s">
        <v>60</v>
      </c>
      <c r="B43" s="6">
        <f>('Rodizio '!E8+'Rodizio '!E50+'Rodizio '!E83)/3</f>
        <v>0</v>
      </c>
      <c r="C43" s="6">
        <f>('Rodizio '!F8+'Rodizio '!F50+'Rodizio '!F83)/3</f>
        <v>0</v>
      </c>
      <c r="D43" s="6">
        <f>('Rodizio '!G8+'Rodizio '!G50+'Rodizio '!G83)/3</f>
        <v>0</v>
      </c>
      <c r="E43" s="6">
        <f>('Rodizio '!H8+'Rodizio '!H50+'Rodizio '!H83)/3</f>
        <v>0</v>
      </c>
      <c r="F43" s="6">
        <f>('Rodizio '!I8+'Rodizio '!I50+'Rodizio '!I83)/3</f>
        <v>0</v>
      </c>
      <c r="G43" s="6">
        <f>('Rodizio '!J8+'Rodizio '!J50+'Rodizio '!J83)/3</f>
        <v>0</v>
      </c>
      <c r="H43" s="6">
        <f>('Rodizio '!K8+'Rodizio '!K50+'Rodizio '!K83)/3</f>
        <v>0</v>
      </c>
      <c r="I43" s="6">
        <f>('Rodizio '!L8+'Rodizio '!L50+'Rodizio '!L83)/3</f>
        <v>0</v>
      </c>
      <c r="J43" s="6">
        <f>('Rodizio '!M8+'Rodizio '!M50+'Rodizio '!M83)/3</f>
        <v>0</v>
      </c>
      <c r="K43" s="6">
        <f>('Rodizio '!N8+'Rodizio '!N50+'Rodizio '!N83)/3</f>
        <v>0</v>
      </c>
      <c r="L43" s="8">
        <f>'Rodizio '!O8+'Rodizio '!O50+'Rodizio '!O83</f>
        <v>0</v>
      </c>
      <c r="M43" s="6">
        <f>L43/N43</f>
        <v>0</v>
      </c>
      <c r="N43">
        <v>30</v>
      </c>
    </row>
    <row r="44" spans="1:14" x14ac:dyDescent="0.2">
      <c r="B44" s="6"/>
      <c r="C44" s="6"/>
      <c r="D44" s="6"/>
      <c r="E44" s="6"/>
      <c r="F44" s="6"/>
      <c r="G44" s="6"/>
      <c r="H44" s="6"/>
      <c r="I44" s="6"/>
      <c r="J44" s="6"/>
      <c r="K44" s="6"/>
      <c r="L44" s="8">
        <f>SUM(L40:L43)</f>
        <v>12</v>
      </c>
      <c r="M44" s="6">
        <f>L44/N44</f>
        <v>8.5714285714285715E-2</v>
      </c>
      <c r="N44">
        <f>SUM(N40:N43)</f>
        <v>140</v>
      </c>
    </row>
    <row r="45" spans="1:14" x14ac:dyDescent="0.2"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4" x14ac:dyDescent="0.2"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4" x14ac:dyDescent="0.2"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4" x14ac:dyDescent="0.2">
      <c r="B48" s="6"/>
      <c r="C48" s="6"/>
      <c r="D48" s="6"/>
      <c r="E48" s="6"/>
      <c r="F48" s="6"/>
      <c r="G48" s="6"/>
      <c r="H48" s="6"/>
      <c r="I48" s="6"/>
      <c r="J48" s="6"/>
      <c r="K48" s="6"/>
    </row>
    <row r="49" spans="2:11" x14ac:dyDescent="0.2"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2:11" x14ac:dyDescent="0.2"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2:11" x14ac:dyDescent="0.2">
      <c r="B51" s="6"/>
      <c r="C51" s="6"/>
      <c r="D51" s="6"/>
      <c r="E51" s="6"/>
      <c r="F51" s="6"/>
      <c r="G51" s="6"/>
      <c r="H51" s="6"/>
      <c r="I51" s="6"/>
      <c r="J51" s="6"/>
      <c r="K51" s="6"/>
    </row>
  </sheetData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09"/>
  <sheetViews>
    <sheetView workbookViewId="0">
      <pane xSplit="3" topLeftCell="D1" activePane="topRight" state="frozen"/>
      <selection activeCell="A4" sqref="A4"/>
      <selection pane="topRight" activeCell="B9" sqref="B9"/>
    </sheetView>
  </sheetViews>
  <sheetFormatPr defaultRowHeight="12.75" x14ac:dyDescent="0.2"/>
  <cols>
    <col min="1" max="1" width="10.42578125" customWidth="1"/>
    <col min="2" max="2" width="25.28515625" style="11" customWidth="1"/>
    <col min="3" max="3" width="19.140625" style="2" customWidth="1"/>
    <col min="4" max="4" width="22" style="2" customWidth="1"/>
    <col min="5" max="5" width="9.140625" style="2"/>
  </cols>
  <sheetData>
    <row r="1" spans="1:15" x14ac:dyDescent="0.2">
      <c r="B1" s="11" t="s">
        <v>34</v>
      </c>
    </row>
    <row r="2" spans="1:15" x14ac:dyDescent="0.2">
      <c r="A2" s="1" t="s">
        <v>0</v>
      </c>
      <c r="B2" s="11" t="s">
        <v>8</v>
      </c>
      <c r="C2" s="3" t="s">
        <v>44</v>
      </c>
      <c r="D2" s="3" t="s">
        <v>39</v>
      </c>
      <c r="E2" s="2" t="s">
        <v>17</v>
      </c>
      <c r="F2" s="2" t="s">
        <v>18</v>
      </c>
      <c r="G2" s="2" t="s">
        <v>19</v>
      </c>
      <c r="H2" s="2" t="s">
        <v>20</v>
      </c>
      <c r="I2" s="2" t="s">
        <v>21</v>
      </c>
      <c r="J2" s="2" t="s">
        <v>22</v>
      </c>
      <c r="K2" s="2" t="s">
        <v>23</v>
      </c>
      <c r="L2" s="2" t="s">
        <v>24</v>
      </c>
      <c r="M2" s="2" t="s">
        <v>25</v>
      </c>
      <c r="N2" s="2" t="s">
        <v>26</v>
      </c>
      <c r="O2" s="2" t="s">
        <v>29</v>
      </c>
    </row>
    <row r="3" spans="1:15" x14ac:dyDescent="0.2">
      <c r="A3" s="1"/>
      <c r="C3" s="3"/>
      <c r="D3" s="3"/>
    </row>
    <row r="4" spans="1:15" x14ac:dyDescent="0.2">
      <c r="A4" s="1"/>
      <c r="B4" s="11" t="s">
        <v>1</v>
      </c>
      <c r="C4" s="3"/>
      <c r="D4" s="3"/>
    </row>
    <row r="5" spans="1:15" x14ac:dyDescent="0.2">
      <c r="A5" s="1">
        <v>1</v>
      </c>
      <c r="B5" s="12">
        <v>3.59</v>
      </c>
      <c r="C5" s="21" t="s">
        <v>30</v>
      </c>
      <c r="D5" s="21" t="s">
        <v>35</v>
      </c>
      <c r="F5">
        <v>1</v>
      </c>
      <c r="H5">
        <v>1</v>
      </c>
      <c r="J5">
        <v>1</v>
      </c>
      <c r="K5">
        <v>1</v>
      </c>
      <c r="M5">
        <v>1</v>
      </c>
      <c r="N5">
        <v>1</v>
      </c>
      <c r="O5">
        <f t="shared" ref="O5:O61" si="0">SUM(E5:N5)</f>
        <v>6</v>
      </c>
    </row>
    <row r="6" spans="1:15" x14ac:dyDescent="0.2">
      <c r="A6" s="1">
        <v>2</v>
      </c>
      <c r="B6" s="12">
        <v>3.69</v>
      </c>
      <c r="C6" s="21" t="s">
        <v>31</v>
      </c>
      <c r="D6" s="21" t="s">
        <v>36</v>
      </c>
      <c r="E6" s="2">
        <v>1</v>
      </c>
      <c r="G6">
        <v>1</v>
      </c>
      <c r="I6">
        <v>1</v>
      </c>
      <c r="O6">
        <f t="shared" si="0"/>
        <v>3</v>
      </c>
    </row>
    <row r="7" spans="1:15" x14ac:dyDescent="0.2">
      <c r="A7" s="1">
        <v>3</v>
      </c>
      <c r="B7" s="12">
        <v>3.79</v>
      </c>
      <c r="C7" s="21" t="s">
        <v>32</v>
      </c>
      <c r="D7" s="21" t="s">
        <v>37</v>
      </c>
      <c r="L7">
        <v>1</v>
      </c>
      <c r="O7">
        <f t="shared" si="0"/>
        <v>1</v>
      </c>
    </row>
    <row r="8" spans="1:15" x14ac:dyDescent="0.2">
      <c r="A8" s="1">
        <v>4</v>
      </c>
      <c r="B8" s="12">
        <v>3.99</v>
      </c>
      <c r="C8" s="21" t="s">
        <v>33</v>
      </c>
      <c r="D8" s="21" t="s">
        <v>38</v>
      </c>
      <c r="O8">
        <f t="shared" si="0"/>
        <v>0</v>
      </c>
    </row>
    <row r="9" spans="1:15" x14ac:dyDescent="0.2">
      <c r="A9" s="1">
        <v>5</v>
      </c>
      <c r="B9" s="11" t="s">
        <v>2</v>
      </c>
      <c r="C9" s="3"/>
      <c r="D9" s="3"/>
      <c r="O9">
        <f t="shared" si="0"/>
        <v>0</v>
      </c>
    </row>
    <row r="10" spans="1:15" x14ac:dyDescent="0.2">
      <c r="A10" s="1"/>
      <c r="C10" s="3"/>
      <c r="D10" s="3"/>
    </row>
    <row r="11" spans="1:15" x14ac:dyDescent="0.2">
      <c r="A11" s="1"/>
      <c r="B11" s="11" t="s">
        <v>3</v>
      </c>
      <c r="C11" s="3"/>
      <c r="D11" s="3"/>
    </row>
    <row r="12" spans="1:15" x14ac:dyDescent="0.2">
      <c r="A12" s="1">
        <v>1</v>
      </c>
      <c r="B12" s="19">
        <f>B8</f>
        <v>3.99</v>
      </c>
      <c r="C12" s="20" t="str">
        <f>C7</f>
        <v>Pepsi Cola</v>
      </c>
      <c r="D12" s="20" t="str">
        <f>D6</f>
        <v>long neck</v>
      </c>
      <c r="O12">
        <f t="shared" si="0"/>
        <v>0</v>
      </c>
    </row>
    <row r="13" spans="1:15" x14ac:dyDescent="0.2">
      <c r="A13" s="1">
        <v>2</v>
      </c>
      <c r="B13" s="19">
        <f>B5</f>
        <v>3.59</v>
      </c>
      <c r="C13" s="20" t="str">
        <f>C8</f>
        <v>Fanta Laranja</v>
      </c>
      <c r="D13" s="20" t="str">
        <f>D7</f>
        <v>vidro retornável</v>
      </c>
      <c r="O13">
        <f t="shared" si="0"/>
        <v>0</v>
      </c>
    </row>
    <row r="14" spans="1:15" x14ac:dyDescent="0.2">
      <c r="A14" s="1">
        <v>3</v>
      </c>
      <c r="B14" s="19">
        <f>B7</f>
        <v>3.79</v>
      </c>
      <c r="C14" s="20" t="str">
        <f>C6</f>
        <v>Guaraná Antarctica</v>
      </c>
      <c r="D14" s="20" t="str">
        <f>D5</f>
        <v>plástico</v>
      </c>
      <c r="E14" s="2">
        <v>1</v>
      </c>
      <c r="G14">
        <v>1</v>
      </c>
      <c r="H14">
        <v>1</v>
      </c>
      <c r="O14">
        <f t="shared" si="0"/>
        <v>3</v>
      </c>
    </row>
    <row r="15" spans="1:15" x14ac:dyDescent="0.2">
      <c r="A15" s="1">
        <v>4</v>
      </c>
      <c r="B15" s="19">
        <f>B6</f>
        <v>3.69</v>
      </c>
      <c r="C15" s="20" t="str">
        <f>C5</f>
        <v>Coca Cola</v>
      </c>
      <c r="D15" s="20" t="str">
        <f>D8</f>
        <v>lata</v>
      </c>
      <c r="F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f t="shared" si="0"/>
        <v>7</v>
      </c>
    </row>
    <row r="16" spans="1:15" x14ac:dyDescent="0.2">
      <c r="A16" s="1">
        <v>5</v>
      </c>
      <c r="B16" s="11" t="s">
        <v>2</v>
      </c>
      <c r="C16" s="3"/>
      <c r="D16" s="3"/>
      <c r="O16">
        <f t="shared" si="0"/>
        <v>0</v>
      </c>
    </row>
    <row r="17" spans="1:15" x14ac:dyDescent="0.2">
      <c r="A17" s="1"/>
      <c r="C17" s="3"/>
      <c r="D17" s="3"/>
    </row>
    <row r="18" spans="1:15" x14ac:dyDescent="0.2">
      <c r="A18" s="1"/>
      <c r="B18" s="11" t="s">
        <v>4</v>
      </c>
      <c r="C18" s="3"/>
      <c r="D18" s="3"/>
    </row>
    <row r="19" spans="1:15" x14ac:dyDescent="0.2">
      <c r="A19" s="1">
        <v>1</v>
      </c>
      <c r="B19" s="19">
        <f>B12</f>
        <v>3.99</v>
      </c>
      <c r="C19" s="20" t="str">
        <f>C14</f>
        <v>Guaraná Antarctica</v>
      </c>
      <c r="D19" s="20" t="str">
        <f>D14</f>
        <v>plástico</v>
      </c>
      <c r="H19">
        <v>1</v>
      </c>
      <c r="J19">
        <v>1</v>
      </c>
      <c r="O19">
        <f t="shared" si="0"/>
        <v>2</v>
      </c>
    </row>
    <row r="20" spans="1:15" x14ac:dyDescent="0.2">
      <c r="A20" s="1">
        <v>2</v>
      </c>
      <c r="B20" s="19">
        <f>B13</f>
        <v>3.59</v>
      </c>
      <c r="C20" s="20" t="str">
        <f>C12</f>
        <v>Pepsi Cola</v>
      </c>
      <c r="D20" s="20" t="str">
        <f>D8</f>
        <v>lata</v>
      </c>
      <c r="F20">
        <v>1</v>
      </c>
      <c r="I20">
        <v>1</v>
      </c>
      <c r="O20">
        <f t="shared" si="0"/>
        <v>2</v>
      </c>
    </row>
    <row r="21" spans="1:15" x14ac:dyDescent="0.2">
      <c r="A21" s="1">
        <v>3</v>
      </c>
      <c r="B21" s="19">
        <f>B14</f>
        <v>3.79</v>
      </c>
      <c r="C21" s="20" t="str">
        <f>C15</f>
        <v>Coca Cola</v>
      </c>
      <c r="D21" s="20" t="str">
        <f>D6</f>
        <v>long neck</v>
      </c>
      <c r="G21">
        <v>1</v>
      </c>
      <c r="K21">
        <v>1</v>
      </c>
      <c r="M21">
        <v>1</v>
      </c>
      <c r="N21">
        <v>1</v>
      </c>
      <c r="O21">
        <f t="shared" si="0"/>
        <v>4</v>
      </c>
    </row>
    <row r="22" spans="1:15" x14ac:dyDescent="0.2">
      <c r="A22" s="1">
        <v>4</v>
      </c>
      <c r="B22" s="19">
        <f>B15</f>
        <v>3.69</v>
      </c>
      <c r="C22" s="20" t="str">
        <f>C13</f>
        <v>Fanta Laranja</v>
      </c>
      <c r="D22" s="20" t="str">
        <f>D7</f>
        <v>vidro retornável</v>
      </c>
      <c r="L22">
        <v>1</v>
      </c>
      <c r="O22">
        <f t="shared" si="0"/>
        <v>1</v>
      </c>
    </row>
    <row r="23" spans="1:15" x14ac:dyDescent="0.2">
      <c r="A23" s="1">
        <v>5</v>
      </c>
      <c r="B23" s="11" t="s">
        <v>2</v>
      </c>
      <c r="C23" s="3"/>
      <c r="D23" s="3"/>
      <c r="E23" s="2">
        <v>1</v>
      </c>
      <c r="O23">
        <f t="shared" si="0"/>
        <v>1</v>
      </c>
    </row>
    <row r="24" spans="1:15" x14ac:dyDescent="0.2">
      <c r="A24" s="1"/>
      <c r="C24" s="3"/>
      <c r="D24" s="3"/>
    </row>
    <row r="25" spans="1:15" x14ac:dyDescent="0.2">
      <c r="A25" s="1"/>
      <c r="B25" s="11" t="s">
        <v>5</v>
      </c>
      <c r="C25" s="3"/>
      <c r="D25" s="3"/>
    </row>
    <row r="26" spans="1:15" x14ac:dyDescent="0.2">
      <c r="A26" s="1">
        <v>1</v>
      </c>
      <c r="B26" s="19">
        <f>B14</f>
        <v>3.79</v>
      </c>
      <c r="C26" s="20" t="str">
        <f>C22</f>
        <v>Fanta Laranja</v>
      </c>
      <c r="D26" s="20" t="str">
        <f>D8</f>
        <v>lata</v>
      </c>
      <c r="F26">
        <v>1</v>
      </c>
      <c r="N26">
        <v>1</v>
      </c>
      <c r="O26">
        <f t="shared" si="0"/>
        <v>2</v>
      </c>
    </row>
    <row r="27" spans="1:15" x14ac:dyDescent="0.2">
      <c r="A27" s="1">
        <v>2</v>
      </c>
      <c r="B27" s="19">
        <f>B22</f>
        <v>3.69</v>
      </c>
      <c r="C27" s="20" t="str">
        <f>C20</f>
        <v>Pepsi Cola</v>
      </c>
      <c r="D27" s="20" t="str">
        <f>D5</f>
        <v>plástico</v>
      </c>
      <c r="H27">
        <v>1</v>
      </c>
      <c r="O27">
        <f t="shared" si="0"/>
        <v>1</v>
      </c>
    </row>
    <row r="28" spans="1:15" x14ac:dyDescent="0.2">
      <c r="A28" s="1">
        <v>3</v>
      </c>
      <c r="B28" s="19">
        <f>B20</f>
        <v>3.59</v>
      </c>
      <c r="C28" s="20" t="str">
        <f>C19</f>
        <v>Guaraná Antarctica</v>
      </c>
      <c r="D28" s="20" t="str">
        <f>D6</f>
        <v>long neck</v>
      </c>
      <c r="E28" s="2">
        <v>1</v>
      </c>
      <c r="G28">
        <v>1</v>
      </c>
      <c r="I28">
        <v>1</v>
      </c>
      <c r="M28">
        <v>1</v>
      </c>
      <c r="O28">
        <f t="shared" si="0"/>
        <v>4</v>
      </c>
    </row>
    <row r="29" spans="1:15" x14ac:dyDescent="0.2">
      <c r="A29" s="1">
        <v>4</v>
      </c>
      <c r="B29" s="19">
        <f>B19</f>
        <v>3.99</v>
      </c>
      <c r="C29" s="20" t="str">
        <f>C21</f>
        <v>Coca Cola</v>
      </c>
      <c r="D29" s="20" t="str">
        <f>D7</f>
        <v>vidro retornável</v>
      </c>
      <c r="J29">
        <v>1</v>
      </c>
      <c r="K29">
        <v>1</v>
      </c>
      <c r="L29">
        <v>1</v>
      </c>
      <c r="O29">
        <f t="shared" si="0"/>
        <v>3</v>
      </c>
    </row>
    <row r="30" spans="1:15" x14ac:dyDescent="0.2">
      <c r="A30" s="1">
        <v>5</v>
      </c>
      <c r="B30" s="11" t="s">
        <v>2</v>
      </c>
      <c r="C30" s="3"/>
      <c r="D30" s="3"/>
      <c r="O30">
        <f t="shared" si="0"/>
        <v>0</v>
      </c>
    </row>
    <row r="31" spans="1:15" x14ac:dyDescent="0.2">
      <c r="A31" s="1"/>
      <c r="C31" s="3"/>
      <c r="D31" s="3"/>
    </row>
    <row r="32" spans="1:15" x14ac:dyDescent="0.2">
      <c r="A32" s="1"/>
      <c r="B32" s="11" t="s">
        <v>6</v>
      </c>
      <c r="C32" s="3"/>
      <c r="D32" s="3"/>
    </row>
    <row r="33" spans="1:15" x14ac:dyDescent="0.2">
      <c r="A33" s="1">
        <v>1</v>
      </c>
      <c r="B33" s="19">
        <f>B26</f>
        <v>3.79</v>
      </c>
      <c r="C33" s="20" t="str">
        <f>C28</f>
        <v>Guaraná Antarctica</v>
      </c>
      <c r="D33" s="20" t="str">
        <f>D6</f>
        <v>long neck</v>
      </c>
      <c r="E33" s="2">
        <v>1</v>
      </c>
      <c r="G33">
        <v>1</v>
      </c>
      <c r="I33">
        <v>1</v>
      </c>
      <c r="L33">
        <v>1</v>
      </c>
      <c r="M33">
        <v>1</v>
      </c>
      <c r="O33">
        <f t="shared" si="0"/>
        <v>5</v>
      </c>
    </row>
    <row r="34" spans="1:15" x14ac:dyDescent="0.2">
      <c r="A34" s="1">
        <v>2</v>
      </c>
      <c r="B34" s="19">
        <f>B28</f>
        <v>3.59</v>
      </c>
      <c r="C34" s="20" t="str">
        <f>C29</f>
        <v>Coca Cola</v>
      </c>
      <c r="D34" s="20" t="str">
        <f>D7</f>
        <v>vidro retornável</v>
      </c>
      <c r="J34">
        <v>1</v>
      </c>
      <c r="K34">
        <v>1</v>
      </c>
      <c r="O34">
        <f t="shared" si="0"/>
        <v>2</v>
      </c>
    </row>
    <row r="35" spans="1:15" x14ac:dyDescent="0.2">
      <c r="A35" s="1">
        <v>3</v>
      </c>
      <c r="B35" s="19">
        <f>B27</f>
        <v>3.69</v>
      </c>
      <c r="C35" s="20" t="str">
        <f>C26</f>
        <v>Fanta Laranja</v>
      </c>
      <c r="D35" s="20" t="str">
        <f>D8</f>
        <v>lata</v>
      </c>
      <c r="F35">
        <v>1</v>
      </c>
      <c r="N35">
        <v>1</v>
      </c>
      <c r="O35">
        <f t="shared" si="0"/>
        <v>2</v>
      </c>
    </row>
    <row r="36" spans="1:15" x14ac:dyDescent="0.2">
      <c r="A36" s="1">
        <v>4</v>
      </c>
      <c r="B36" s="19">
        <f>B29</f>
        <v>3.99</v>
      </c>
      <c r="C36" s="20" t="str">
        <f>C27</f>
        <v>Pepsi Cola</v>
      </c>
      <c r="D36" s="20" t="str">
        <f>D5</f>
        <v>plástico</v>
      </c>
      <c r="H36">
        <v>1</v>
      </c>
      <c r="O36">
        <f t="shared" si="0"/>
        <v>1</v>
      </c>
    </row>
    <row r="37" spans="1:15" x14ac:dyDescent="0.2">
      <c r="A37" s="1">
        <v>5</v>
      </c>
      <c r="B37" s="11" t="s">
        <v>2</v>
      </c>
      <c r="C37" s="3"/>
      <c r="D37" s="3"/>
      <c r="O37">
        <f t="shared" si="0"/>
        <v>0</v>
      </c>
    </row>
    <row r="38" spans="1:15" x14ac:dyDescent="0.2">
      <c r="A38" s="1"/>
      <c r="C38" s="3"/>
      <c r="D38" s="3"/>
    </row>
    <row r="39" spans="1:15" x14ac:dyDescent="0.2">
      <c r="A39" s="1"/>
      <c r="B39" s="11" t="s">
        <v>7</v>
      </c>
      <c r="C39" s="3"/>
      <c r="D39" s="3"/>
    </row>
    <row r="40" spans="1:15" x14ac:dyDescent="0.2">
      <c r="A40" s="1">
        <v>1</v>
      </c>
      <c r="B40" s="19">
        <f>B33</f>
        <v>3.79</v>
      </c>
      <c r="C40" s="20" t="str">
        <f>C35</f>
        <v>Fanta Laranja</v>
      </c>
      <c r="D40" s="20" t="str">
        <f>D7</f>
        <v>vidro retornável</v>
      </c>
      <c r="K40">
        <v>1</v>
      </c>
      <c r="O40">
        <f t="shared" si="0"/>
        <v>1</v>
      </c>
    </row>
    <row r="41" spans="1:15" x14ac:dyDescent="0.2">
      <c r="A41" s="1">
        <v>2</v>
      </c>
      <c r="B41" s="19">
        <f>B34</f>
        <v>3.59</v>
      </c>
      <c r="C41" s="20" t="str">
        <f>C33</f>
        <v>Guaraná Antarctica</v>
      </c>
      <c r="D41" s="20" t="str">
        <f>D6</f>
        <v>long neck</v>
      </c>
      <c r="E41" s="2">
        <v>1</v>
      </c>
      <c r="G41">
        <v>1</v>
      </c>
      <c r="I41">
        <v>1</v>
      </c>
      <c r="L41">
        <v>1</v>
      </c>
      <c r="O41">
        <f t="shared" si="0"/>
        <v>4</v>
      </c>
    </row>
    <row r="42" spans="1:15" x14ac:dyDescent="0.2">
      <c r="A42" s="1">
        <v>3</v>
      </c>
      <c r="B42" s="19">
        <f>B36</f>
        <v>3.99</v>
      </c>
      <c r="C42" s="20" t="str">
        <f>C34</f>
        <v>Coca Cola</v>
      </c>
      <c r="D42" s="20" t="str">
        <f>D5</f>
        <v>plástico</v>
      </c>
      <c r="H42">
        <v>1</v>
      </c>
      <c r="J42">
        <v>1</v>
      </c>
      <c r="M42">
        <v>1</v>
      </c>
      <c r="N42">
        <v>1</v>
      </c>
      <c r="O42">
        <f t="shared" si="0"/>
        <v>4</v>
      </c>
    </row>
    <row r="43" spans="1:15" x14ac:dyDescent="0.2">
      <c r="A43" s="1">
        <v>4</v>
      </c>
      <c r="B43" s="19">
        <f>B35</f>
        <v>3.69</v>
      </c>
      <c r="C43" s="20" t="str">
        <f>C27</f>
        <v>Pepsi Cola</v>
      </c>
      <c r="D43" s="20" t="str">
        <f>D8</f>
        <v>lata</v>
      </c>
      <c r="F43">
        <v>1</v>
      </c>
      <c r="O43">
        <f t="shared" si="0"/>
        <v>1</v>
      </c>
    </row>
    <row r="44" spans="1:15" x14ac:dyDescent="0.2">
      <c r="A44" s="1">
        <v>5</v>
      </c>
      <c r="B44" s="11" t="s">
        <v>2</v>
      </c>
      <c r="C44" s="3"/>
      <c r="D44" s="3"/>
      <c r="O44">
        <f t="shared" si="0"/>
        <v>0</v>
      </c>
    </row>
    <row r="45" spans="1:15" x14ac:dyDescent="0.2">
      <c r="A45" s="1"/>
      <c r="C45" s="3"/>
      <c r="D45" s="3"/>
    </row>
    <row r="46" spans="1:15" x14ac:dyDescent="0.2">
      <c r="A46" s="1"/>
      <c r="B46" s="11" t="s">
        <v>9</v>
      </c>
      <c r="C46" s="3"/>
      <c r="D46" s="3"/>
    </row>
    <row r="47" spans="1:15" x14ac:dyDescent="0.2">
      <c r="A47" s="1">
        <v>1</v>
      </c>
      <c r="B47" s="19">
        <f>B41</f>
        <v>3.59</v>
      </c>
      <c r="C47" s="20" t="str">
        <f>C43</f>
        <v>Pepsi Cola</v>
      </c>
      <c r="D47" s="20" t="str">
        <f>D5</f>
        <v>plástico</v>
      </c>
      <c r="I47">
        <v>1</v>
      </c>
      <c r="O47">
        <f t="shared" si="0"/>
        <v>1</v>
      </c>
    </row>
    <row r="48" spans="1:15" x14ac:dyDescent="0.2">
      <c r="A48" s="1">
        <v>2</v>
      </c>
      <c r="B48" s="19">
        <f>B43</f>
        <v>3.69</v>
      </c>
      <c r="C48" s="20" t="str">
        <f>C41</f>
        <v>Guaraná Antarctica</v>
      </c>
      <c r="D48" s="20" t="str">
        <f>D7</f>
        <v>vidro retornável</v>
      </c>
      <c r="E48" s="2">
        <v>1</v>
      </c>
      <c r="G48">
        <v>1</v>
      </c>
      <c r="J48">
        <v>1</v>
      </c>
      <c r="O48">
        <f t="shared" si="0"/>
        <v>3</v>
      </c>
    </row>
    <row r="49" spans="1:15" x14ac:dyDescent="0.2">
      <c r="A49" s="1">
        <v>3</v>
      </c>
      <c r="B49" s="19">
        <f>B40</f>
        <v>3.79</v>
      </c>
      <c r="C49" s="20" t="str">
        <f>C42</f>
        <v>Coca Cola</v>
      </c>
      <c r="D49" s="20" t="str">
        <f>D8</f>
        <v>lata</v>
      </c>
      <c r="F49">
        <v>1</v>
      </c>
      <c r="H49">
        <v>1</v>
      </c>
      <c r="K49">
        <v>1</v>
      </c>
      <c r="M49">
        <v>1</v>
      </c>
      <c r="N49">
        <v>1</v>
      </c>
      <c r="O49">
        <f t="shared" si="0"/>
        <v>5</v>
      </c>
    </row>
    <row r="50" spans="1:15" x14ac:dyDescent="0.2">
      <c r="A50" s="1">
        <v>4</v>
      </c>
      <c r="B50" s="19">
        <f>B42</f>
        <v>3.99</v>
      </c>
      <c r="C50" s="20" t="str">
        <f>C40</f>
        <v>Fanta Laranja</v>
      </c>
      <c r="D50" s="20" t="str">
        <f>D6</f>
        <v>long neck</v>
      </c>
      <c r="O50">
        <f t="shared" si="0"/>
        <v>0</v>
      </c>
    </row>
    <row r="51" spans="1:15" x14ac:dyDescent="0.2">
      <c r="A51" s="1">
        <v>5</v>
      </c>
      <c r="B51" s="11" t="s">
        <v>2</v>
      </c>
      <c r="C51" s="3"/>
      <c r="D51" s="3"/>
      <c r="L51">
        <v>1</v>
      </c>
      <c r="O51">
        <f t="shared" si="0"/>
        <v>1</v>
      </c>
    </row>
    <row r="52" spans="1:15" x14ac:dyDescent="0.2">
      <c r="A52" s="1"/>
      <c r="C52" s="3"/>
      <c r="D52" s="3"/>
    </row>
    <row r="53" spans="1:15" x14ac:dyDescent="0.2">
      <c r="A53" s="1"/>
      <c r="B53" s="11" t="s">
        <v>10</v>
      </c>
      <c r="C53" s="3"/>
      <c r="D53" s="3"/>
    </row>
    <row r="54" spans="1:15" x14ac:dyDescent="0.2">
      <c r="A54" s="1">
        <v>1</v>
      </c>
      <c r="B54" s="19">
        <f>B47</f>
        <v>3.59</v>
      </c>
      <c r="C54" s="20" t="str">
        <f>C47</f>
        <v>Pepsi Cola</v>
      </c>
      <c r="D54" s="20" t="str">
        <f>D6</f>
        <v>long neck</v>
      </c>
      <c r="I54">
        <v>1</v>
      </c>
      <c r="O54">
        <f t="shared" si="0"/>
        <v>1</v>
      </c>
    </row>
    <row r="55" spans="1:15" x14ac:dyDescent="0.2">
      <c r="A55" s="1">
        <v>2</v>
      </c>
      <c r="B55" s="19">
        <f>B49</f>
        <v>3.79</v>
      </c>
      <c r="C55" s="20" t="str">
        <f>C50</f>
        <v>Fanta Laranja</v>
      </c>
      <c r="D55" s="20" t="str">
        <f>D7</f>
        <v>vidro retornável</v>
      </c>
      <c r="O55">
        <f t="shared" si="0"/>
        <v>0</v>
      </c>
    </row>
    <row r="56" spans="1:15" x14ac:dyDescent="0.2">
      <c r="A56" s="1">
        <v>3</v>
      </c>
      <c r="B56" s="19">
        <f>B48</f>
        <v>3.69</v>
      </c>
      <c r="C56" s="20" t="str">
        <f>C49</f>
        <v>Coca Cola</v>
      </c>
      <c r="D56" s="20" t="str">
        <f>D5</f>
        <v>plástico</v>
      </c>
      <c r="F56">
        <v>1</v>
      </c>
      <c r="G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f t="shared" si="0"/>
        <v>7</v>
      </c>
    </row>
    <row r="57" spans="1:15" x14ac:dyDescent="0.2">
      <c r="A57" s="1">
        <v>4</v>
      </c>
      <c r="B57" s="19">
        <f>B50</f>
        <v>3.99</v>
      </c>
      <c r="C57" s="20" t="str">
        <f>C48</f>
        <v>Guaraná Antarctica</v>
      </c>
      <c r="D57" s="20" t="str">
        <f>D8</f>
        <v>lata</v>
      </c>
      <c r="H57">
        <v>1</v>
      </c>
      <c r="O57">
        <f t="shared" si="0"/>
        <v>1</v>
      </c>
    </row>
    <row r="58" spans="1:15" x14ac:dyDescent="0.2">
      <c r="A58" s="1">
        <v>5</v>
      </c>
      <c r="B58" s="11" t="s">
        <v>2</v>
      </c>
      <c r="C58" s="3"/>
      <c r="D58" s="3"/>
      <c r="E58" s="2">
        <v>1</v>
      </c>
      <c r="O58">
        <f t="shared" si="0"/>
        <v>1</v>
      </c>
    </row>
    <row r="59" spans="1:15" x14ac:dyDescent="0.2">
      <c r="A59" s="1"/>
      <c r="C59" s="3"/>
      <c r="D59" s="3"/>
    </row>
    <row r="60" spans="1:15" x14ac:dyDescent="0.2">
      <c r="A60" s="1"/>
      <c r="B60" s="11" t="s">
        <v>11</v>
      </c>
      <c r="C60" s="3"/>
      <c r="D60" s="3"/>
    </row>
    <row r="61" spans="1:15" x14ac:dyDescent="0.2">
      <c r="A61" s="1">
        <v>1</v>
      </c>
      <c r="B61" s="19">
        <f>B57</f>
        <v>3.99</v>
      </c>
      <c r="C61" s="20" t="str">
        <f>C54</f>
        <v>Pepsi Cola</v>
      </c>
      <c r="D61" s="20" t="str">
        <f>D7</f>
        <v>vidro retornável</v>
      </c>
      <c r="O61">
        <f t="shared" si="0"/>
        <v>0</v>
      </c>
    </row>
    <row r="62" spans="1:15" x14ac:dyDescent="0.2">
      <c r="A62" s="1">
        <v>2</v>
      </c>
      <c r="B62" s="19">
        <f>B54</f>
        <v>3.59</v>
      </c>
      <c r="C62" s="20" t="str">
        <f>C57</f>
        <v>Guaraná Antarctica</v>
      </c>
      <c r="D62" s="20" t="str">
        <f>D6</f>
        <v>long neck</v>
      </c>
      <c r="E62" s="2">
        <v>1</v>
      </c>
      <c r="G62">
        <v>1</v>
      </c>
      <c r="I62">
        <v>1</v>
      </c>
      <c r="L62">
        <v>1</v>
      </c>
      <c r="O62">
        <f t="shared" ref="O62:O99" si="1">SUM(E62:N62)</f>
        <v>4</v>
      </c>
    </row>
    <row r="63" spans="1:15" x14ac:dyDescent="0.2">
      <c r="A63" s="1">
        <v>3</v>
      </c>
      <c r="B63" s="19">
        <f>B56</f>
        <v>3.69</v>
      </c>
      <c r="C63" s="20" t="str">
        <f>C55</f>
        <v>Fanta Laranja</v>
      </c>
      <c r="D63" s="20" t="str">
        <f>D5</f>
        <v>plástico</v>
      </c>
      <c r="F63">
        <v>1</v>
      </c>
      <c r="O63">
        <f t="shared" si="1"/>
        <v>1</v>
      </c>
    </row>
    <row r="64" spans="1:15" x14ac:dyDescent="0.2">
      <c r="A64" s="1">
        <v>4</v>
      </c>
      <c r="B64" s="19">
        <f>B55</f>
        <v>3.79</v>
      </c>
      <c r="C64" s="20" t="str">
        <f>C56</f>
        <v>Coca Cola</v>
      </c>
      <c r="D64" s="20" t="str">
        <f>D8</f>
        <v>lata</v>
      </c>
      <c r="H64">
        <v>1</v>
      </c>
      <c r="J64">
        <v>1</v>
      </c>
      <c r="K64">
        <v>1</v>
      </c>
      <c r="M64">
        <v>1</v>
      </c>
      <c r="N64">
        <v>1</v>
      </c>
      <c r="O64">
        <f t="shared" si="1"/>
        <v>5</v>
      </c>
    </row>
    <row r="65" spans="1:15" x14ac:dyDescent="0.2">
      <c r="A65" s="1">
        <v>5</v>
      </c>
      <c r="B65" s="11" t="s">
        <v>2</v>
      </c>
      <c r="C65" s="3"/>
      <c r="D65" s="3"/>
      <c r="O65">
        <f t="shared" si="1"/>
        <v>0</v>
      </c>
    </row>
    <row r="66" spans="1:15" x14ac:dyDescent="0.2">
      <c r="A66" s="1"/>
      <c r="C66" s="3"/>
      <c r="D66" s="3"/>
    </row>
    <row r="67" spans="1:15" x14ac:dyDescent="0.2">
      <c r="A67" s="1"/>
      <c r="B67" s="11" t="s">
        <v>12</v>
      </c>
      <c r="C67" s="3"/>
      <c r="D67" s="3"/>
    </row>
    <row r="68" spans="1:15" x14ac:dyDescent="0.2">
      <c r="A68" s="1">
        <v>1</v>
      </c>
      <c r="B68" s="19">
        <f>B64</f>
        <v>3.79</v>
      </c>
      <c r="C68" s="20" t="str">
        <f>C61</f>
        <v>Pepsi Cola</v>
      </c>
      <c r="D68" s="20" t="str">
        <f>D6</f>
        <v>long neck</v>
      </c>
      <c r="I68">
        <v>1</v>
      </c>
      <c r="O68">
        <f t="shared" si="1"/>
        <v>1</v>
      </c>
    </row>
    <row r="69" spans="1:15" x14ac:dyDescent="0.2">
      <c r="A69" s="1">
        <v>2</v>
      </c>
      <c r="B69" s="19">
        <f>B61</f>
        <v>3.99</v>
      </c>
      <c r="C69" s="20" t="str">
        <f>C62</f>
        <v>Guaraná Antarctica</v>
      </c>
      <c r="D69" s="20" t="str">
        <f>D7</f>
        <v>vidro retornável</v>
      </c>
      <c r="J69">
        <v>1</v>
      </c>
      <c r="O69">
        <f t="shared" si="1"/>
        <v>1</v>
      </c>
    </row>
    <row r="70" spans="1:15" x14ac:dyDescent="0.2">
      <c r="A70" s="1">
        <v>3</v>
      </c>
      <c r="B70" s="19">
        <f>B63</f>
        <v>3.69</v>
      </c>
      <c r="C70" s="20" t="str">
        <f>C64</f>
        <v>Coca Cola</v>
      </c>
      <c r="D70" s="20" t="str">
        <f>D5</f>
        <v>plástico</v>
      </c>
      <c r="F70">
        <v>1</v>
      </c>
      <c r="G70">
        <v>1</v>
      </c>
      <c r="H70">
        <v>1</v>
      </c>
      <c r="K70">
        <v>1</v>
      </c>
      <c r="L70">
        <v>1</v>
      </c>
      <c r="M70">
        <v>1</v>
      </c>
      <c r="N70">
        <v>1</v>
      </c>
      <c r="O70">
        <f t="shared" si="1"/>
        <v>7</v>
      </c>
    </row>
    <row r="71" spans="1:15" x14ac:dyDescent="0.2">
      <c r="A71" s="1">
        <v>4</v>
      </c>
      <c r="B71" s="19">
        <f>B62</f>
        <v>3.59</v>
      </c>
      <c r="C71" s="20" t="str">
        <f>C63</f>
        <v>Fanta Laranja</v>
      </c>
      <c r="D71" s="20" t="str">
        <f>D8</f>
        <v>lata</v>
      </c>
      <c r="O71">
        <f t="shared" si="1"/>
        <v>0</v>
      </c>
    </row>
    <row r="72" spans="1:15" x14ac:dyDescent="0.2">
      <c r="A72" s="1">
        <v>5</v>
      </c>
      <c r="B72" s="11" t="s">
        <v>2</v>
      </c>
      <c r="C72" s="3"/>
      <c r="D72" s="3"/>
      <c r="E72" s="2">
        <v>1</v>
      </c>
      <c r="O72">
        <f t="shared" si="1"/>
        <v>1</v>
      </c>
    </row>
    <row r="73" spans="1:15" x14ac:dyDescent="0.2">
      <c r="A73" s="1"/>
      <c r="C73" s="3"/>
      <c r="D73" s="3"/>
    </row>
    <row r="74" spans="1:15" x14ac:dyDescent="0.2">
      <c r="A74" s="1"/>
      <c r="B74" s="11" t="s">
        <v>13</v>
      </c>
      <c r="C74" s="3"/>
      <c r="D74" s="3"/>
    </row>
    <row r="75" spans="1:15" x14ac:dyDescent="0.2">
      <c r="A75" s="1">
        <v>1</v>
      </c>
      <c r="B75" s="19">
        <f>B70</f>
        <v>3.69</v>
      </c>
      <c r="C75" s="20" t="str">
        <f>C71</f>
        <v>Fanta Laranja</v>
      </c>
      <c r="D75" s="20" t="str">
        <f>D6</f>
        <v>long neck</v>
      </c>
      <c r="N75">
        <v>1</v>
      </c>
      <c r="O75">
        <f t="shared" si="1"/>
        <v>1</v>
      </c>
    </row>
    <row r="76" spans="1:15" x14ac:dyDescent="0.2">
      <c r="A76" s="1">
        <v>2</v>
      </c>
      <c r="B76" s="19">
        <f>B71</f>
        <v>3.59</v>
      </c>
      <c r="C76" s="20" t="str">
        <f>C68</f>
        <v>Pepsi Cola</v>
      </c>
      <c r="D76" s="20" t="str">
        <f>D8</f>
        <v>lata</v>
      </c>
      <c r="F76">
        <v>1</v>
      </c>
      <c r="I76">
        <v>1</v>
      </c>
      <c r="O76">
        <f t="shared" si="1"/>
        <v>2</v>
      </c>
    </row>
    <row r="77" spans="1:15" x14ac:dyDescent="0.2">
      <c r="A77" s="1">
        <v>3</v>
      </c>
      <c r="B77" s="19">
        <f>B69</f>
        <v>3.99</v>
      </c>
      <c r="C77" s="20" t="str">
        <f>C70</f>
        <v>Coca Cola</v>
      </c>
      <c r="D77" s="20" t="str">
        <f>D7</f>
        <v>vidro retornável</v>
      </c>
      <c r="J77">
        <v>1</v>
      </c>
      <c r="O77">
        <f t="shared" si="1"/>
        <v>1</v>
      </c>
    </row>
    <row r="78" spans="1:15" x14ac:dyDescent="0.2">
      <c r="A78" s="1">
        <v>4</v>
      </c>
      <c r="B78" s="19">
        <f>B68</f>
        <v>3.79</v>
      </c>
      <c r="C78" s="20" t="str">
        <f>C69</f>
        <v>Guaraná Antarctica</v>
      </c>
      <c r="D78" s="20" t="str">
        <f>D5</f>
        <v>plástico</v>
      </c>
      <c r="E78" s="2">
        <v>1</v>
      </c>
      <c r="G78">
        <v>1</v>
      </c>
      <c r="H78">
        <v>1</v>
      </c>
      <c r="K78">
        <v>1</v>
      </c>
      <c r="L78">
        <v>1</v>
      </c>
      <c r="M78">
        <v>1</v>
      </c>
      <c r="O78">
        <f t="shared" si="1"/>
        <v>6</v>
      </c>
    </row>
    <row r="79" spans="1:15" x14ac:dyDescent="0.2">
      <c r="A79" s="1">
        <v>5</v>
      </c>
      <c r="B79" s="11" t="s">
        <v>2</v>
      </c>
      <c r="C79" s="3"/>
      <c r="D79" s="3"/>
      <c r="O79">
        <f t="shared" si="1"/>
        <v>0</v>
      </c>
    </row>
    <row r="80" spans="1:15" x14ac:dyDescent="0.2">
      <c r="A80" s="1"/>
      <c r="C80" s="3"/>
      <c r="D80" s="3"/>
    </row>
    <row r="81" spans="1:15" x14ac:dyDescent="0.2">
      <c r="A81" s="1"/>
      <c r="B81" s="11" t="s">
        <v>14</v>
      </c>
      <c r="C81" s="3"/>
      <c r="D81" s="3"/>
    </row>
    <row r="82" spans="1:15" x14ac:dyDescent="0.2">
      <c r="A82" s="1">
        <v>1</v>
      </c>
      <c r="B82" s="19">
        <f>B75</f>
        <v>3.69</v>
      </c>
      <c r="C82" s="20" t="str">
        <f>C78</f>
        <v>Guaraná Antarctica</v>
      </c>
      <c r="D82" s="20" t="str">
        <f>D5</f>
        <v>plástico</v>
      </c>
      <c r="E82" s="2">
        <v>1</v>
      </c>
      <c r="G82">
        <v>1</v>
      </c>
      <c r="H82">
        <v>1</v>
      </c>
      <c r="I82">
        <v>1</v>
      </c>
      <c r="L82">
        <v>1</v>
      </c>
      <c r="O82">
        <f t="shared" si="1"/>
        <v>5</v>
      </c>
    </row>
    <row r="83" spans="1:15" x14ac:dyDescent="0.2">
      <c r="A83" s="1">
        <v>2</v>
      </c>
      <c r="B83" s="19">
        <f>B77</f>
        <v>3.99</v>
      </c>
      <c r="C83" s="20" t="str">
        <f>C75</f>
        <v>Fanta Laranja</v>
      </c>
      <c r="D83" s="20" t="str">
        <f>D7</f>
        <v>vidro retornável</v>
      </c>
      <c r="O83">
        <f t="shared" si="1"/>
        <v>0</v>
      </c>
    </row>
    <row r="84" spans="1:15" x14ac:dyDescent="0.2">
      <c r="A84" s="1">
        <v>3</v>
      </c>
      <c r="B84" s="19">
        <f>B78</f>
        <v>3.79</v>
      </c>
      <c r="C84" s="20" t="str">
        <f>C76</f>
        <v>Pepsi Cola</v>
      </c>
      <c r="D84" s="20" t="str">
        <f>D6</f>
        <v>long neck</v>
      </c>
      <c r="O84">
        <f t="shared" si="1"/>
        <v>0</v>
      </c>
    </row>
    <row r="85" spans="1:15" x14ac:dyDescent="0.2">
      <c r="A85" s="1">
        <v>4</v>
      </c>
      <c r="B85" s="19">
        <f>B76</f>
        <v>3.59</v>
      </c>
      <c r="C85" s="20" t="str">
        <f>C77</f>
        <v>Coca Cola</v>
      </c>
      <c r="D85" s="20" t="str">
        <f>D8</f>
        <v>lata</v>
      </c>
      <c r="F85">
        <v>1</v>
      </c>
      <c r="J85">
        <v>1</v>
      </c>
      <c r="K85">
        <v>1</v>
      </c>
      <c r="M85">
        <v>1</v>
      </c>
      <c r="N85">
        <v>1</v>
      </c>
      <c r="O85">
        <f t="shared" si="1"/>
        <v>5</v>
      </c>
    </row>
    <row r="86" spans="1:15" x14ac:dyDescent="0.2">
      <c r="A86" s="1">
        <v>5</v>
      </c>
      <c r="B86" s="11" t="s">
        <v>2</v>
      </c>
      <c r="C86" s="3"/>
      <c r="D86" s="3"/>
      <c r="O86">
        <f t="shared" si="1"/>
        <v>0</v>
      </c>
    </row>
    <row r="87" spans="1:15" x14ac:dyDescent="0.2">
      <c r="A87" s="1"/>
      <c r="C87" s="3"/>
      <c r="D87" s="3"/>
    </row>
    <row r="88" spans="1:15" x14ac:dyDescent="0.2">
      <c r="A88" s="1"/>
      <c r="B88" s="11" t="s">
        <v>15</v>
      </c>
      <c r="C88" s="3"/>
      <c r="D88" s="3"/>
    </row>
    <row r="89" spans="1:15" x14ac:dyDescent="0.2">
      <c r="A89" s="1">
        <v>1</v>
      </c>
      <c r="B89" s="19">
        <f>B82</f>
        <v>3.69</v>
      </c>
      <c r="C89" s="20" t="str">
        <f>C76</f>
        <v>Pepsi Cola</v>
      </c>
      <c r="D89" s="20" t="str">
        <f>D8</f>
        <v>lata</v>
      </c>
      <c r="H89">
        <v>1</v>
      </c>
      <c r="I89">
        <v>1</v>
      </c>
      <c r="O89">
        <f t="shared" si="1"/>
        <v>2</v>
      </c>
    </row>
    <row r="90" spans="1:15" x14ac:dyDescent="0.2">
      <c r="A90" s="1">
        <v>2</v>
      </c>
      <c r="B90" s="19">
        <f>B83</f>
        <v>3.99</v>
      </c>
      <c r="C90" s="20" t="str">
        <f>C85</f>
        <v>Coca Cola</v>
      </c>
      <c r="D90" s="20" t="str">
        <f>D6</f>
        <v>long neck</v>
      </c>
      <c r="M90">
        <v>1</v>
      </c>
      <c r="N90">
        <v>1</v>
      </c>
      <c r="O90">
        <f t="shared" si="1"/>
        <v>2</v>
      </c>
    </row>
    <row r="91" spans="1:15" x14ac:dyDescent="0.2">
      <c r="A91" s="1">
        <v>3</v>
      </c>
      <c r="B91" s="19">
        <f>B85</f>
        <v>3.59</v>
      </c>
      <c r="C91" s="20" t="str">
        <f>C82</f>
        <v>Guaraná Antarctica</v>
      </c>
      <c r="D91" s="20" t="str">
        <f>D7</f>
        <v>vidro retornável</v>
      </c>
      <c r="E91" s="2">
        <v>1</v>
      </c>
      <c r="G91">
        <v>1</v>
      </c>
      <c r="J91">
        <v>1</v>
      </c>
      <c r="K91">
        <v>1</v>
      </c>
      <c r="O91">
        <f t="shared" si="1"/>
        <v>4</v>
      </c>
    </row>
    <row r="92" spans="1:15" x14ac:dyDescent="0.2">
      <c r="A92" s="1">
        <v>4</v>
      </c>
      <c r="B92" s="19">
        <f>B84</f>
        <v>3.79</v>
      </c>
      <c r="C92" s="20" t="str">
        <f>C83</f>
        <v>Fanta Laranja</v>
      </c>
      <c r="D92" s="20" t="str">
        <f>D5</f>
        <v>plástico</v>
      </c>
      <c r="F92">
        <v>1</v>
      </c>
      <c r="L92">
        <v>1</v>
      </c>
      <c r="O92">
        <f t="shared" si="1"/>
        <v>2</v>
      </c>
    </row>
    <row r="93" spans="1:15" x14ac:dyDescent="0.2">
      <c r="A93" s="1">
        <v>5</v>
      </c>
      <c r="B93" s="11" t="s">
        <v>2</v>
      </c>
      <c r="C93" s="3"/>
      <c r="D93" s="3"/>
      <c r="O93">
        <f t="shared" si="1"/>
        <v>0</v>
      </c>
    </row>
    <row r="94" spans="1:15" x14ac:dyDescent="0.2">
      <c r="A94" s="1"/>
      <c r="C94" s="3"/>
      <c r="D94" s="3"/>
    </row>
    <row r="95" spans="1:15" x14ac:dyDescent="0.2">
      <c r="A95" s="1"/>
      <c r="B95" s="11" t="s">
        <v>16</v>
      </c>
      <c r="C95" s="3"/>
      <c r="D95" s="3"/>
    </row>
    <row r="96" spans="1:15" x14ac:dyDescent="0.2">
      <c r="A96" s="1">
        <v>1</v>
      </c>
      <c r="B96" s="19">
        <f>B89</f>
        <v>3.69</v>
      </c>
      <c r="C96" s="20" t="str">
        <f>C91</f>
        <v>Guaraná Antarctica</v>
      </c>
      <c r="D96" s="20" t="str">
        <f>D7</f>
        <v>vidro retornável</v>
      </c>
      <c r="E96" s="2">
        <v>1</v>
      </c>
      <c r="G96">
        <v>1</v>
      </c>
      <c r="J96">
        <v>1</v>
      </c>
      <c r="K96">
        <v>1</v>
      </c>
      <c r="O96">
        <f t="shared" si="1"/>
        <v>4</v>
      </c>
    </row>
    <row r="97" spans="1:15" x14ac:dyDescent="0.2">
      <c r="A97" s="1">
        <v>2</v>
      </c>
      <c r="B97" s="19">
        <f>B92</f>
        <v>3.79</v>
      </c>
      <c r="C97" s="20" t="str">
        <f>C90</f>
        <v>Coca Cola</v>
      </c>
      <c r="D97" s="20" t="str">
        <f>D5</f>
        <v>plástico</v>
      </c>
      <c r="H97">
        <v>1</v>
      </c>
      <c r="I97">
        <v>1</v>
      </c>
      <c r="M97">
        <v>1</v>
      </c>
      <c r="N97">
        <v>1</v>
      </c>
      <c r="O97">
        <f t="shared" si="1"/>
        <v>4</v>
      </c>
    </row>
    <row r="98" spans="1:15" x14ac:dyDescent="0.2">
      <c r="A98" s="1">
        <v>3</v>
      </c>
      <c r="B98" s="19">
        <f>B91</f>
        <v>3.59</v>
      </c>
      <c r="C98" s="20" t="str">
        <f>C92</f>
        <v>Fanta Laranja</v>
      </c>
      <c r="D98" s="20" t="str">
        <f>D6</f>
        <v>long neck</v>
      </c>
      <c r="F98">
        <v>1</v>
      </c>
      <c r="L98">
        <v>1</v>
      </c>
      <c r="O98">
        <f t="shared" si="1"/>
        <v>2</v>
      </c>
    </row>
    <row r="99" spans="1:15" x14ac:dyDescent="0.2">
      <c r="A99" s="1">
        <v>4</v>
      </c>
      <c r="B99" s="19">
        <f>B90</f>
        <v>3.99</v>
      </c>
      <c r="C99" s="20" t="str">
        <f>C89</f>
        <v>Pepsi Cola</v>
      </c>
      <c r="D99" s="20" t="str">
        <f>D8</f>
        <v>lata</v>
      </c>
      <c r="O99">
        <f t="shared" si="1"/>
        <v>0</v>
      </c>
    </row>
    <row r="100" spans="1:15" x14ac:dyDescent="0.2">
      <c r="A100" s="1">
        <v>5</v>
      </c>
      <c r="B100" s="11" t="s">
        <v>2</v>
      </c>
      <c r="C100" s="3"/>
      <c r="D100" s="3"/>
    </row>
    <row r="105" spans="1:15" x14ac:dyDescent="0.2">
      <c r="A105" s="4"/>
      <c r="B105" s="12"/>
      <c r="C105" s="5"/>
      <c r="D105" s="5"/>
    </row>
    <row r="106" spans="1:15" x14ac:dyDescent="0.2">
      <c r="A106" s="4"/>
      <c r="B106" s="12"/>
      <c r="C106" s="5"/>
      <c r="D106" s="5"/>
    </row>
    <row r="107" spans="1:15" x14ac:dyDescent="0.2">
      <c r="A107" s="4"/>
      <c r="B107" s="12"/>
      <c r="C107" s="5"/>
      <c r="D107" s="5"/>
    </row>
    <row r="108" spans="1:15" x14ac:dyDescent="0.2">
      <c r="A108" s="4"/>
      <c r="B108" s="12"/>
      <c r="C108" s="5"/>
      <c r="D108" s="5"/>
    </row>
    <row r="109" spans="1:15" x14ac:dyDescent="0.2">
      <c r="A109" s="4"/>
      <c r="B109" s="12"/>
      <c r="C109" s="5"/>
      <c r="D109" s="5"/>
    </row>
  </sheetData>
  <phoneticPr fontId="0" type="noConversion"/>
  <pageMargins left="0.19685039370078741" right="0.19685039370078741" top="0.39370078740157483" bottom="0.39370078740157483" header="0.11811023622047245" footer="0.11811023622047245"/>
  <pageSetup orientation="landscape" horizontalDpi="300" verticalDpi="300" r:id="rId1"/>
  <headerFooter alignWithMargins="0"/>
  <rowBreaks count="1" manualBreakCount="1">
    <brk id="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preços e marcas</vt:lpstr>
      <vt:lpstr>gráficos</vt:lpstr>
      <vt:lpstr>resumo</vt:lpstr>
      <vt:lpstr>count</vt:lpstr>
      <vt:lpstr>Rodizio </vt:lpstr>
    </vt:vector>
  </TitlesOfParts>
  <Company>IDS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Sá Lucas</dc:creator>
  <cp:lastModifiedBy>roberto assef</cp:lastModifiedBy>
  <cp:lastPrinted>2006-08-14T20:03:19Z</cp:lastPrinted>
  <dcterms:created xsi:type="dcterms:W3CDTF">2002-04-08T18:48:35Z</dcterms:created>
  <dcterms:modified xsi:type="dcterms:W3CDTF">2021-02-02T21:43:12Z</dcterms:modified>
</cp:coreProperties>
</file>