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to\Google Drive\documentos recuperados\Guia Adm Financeira Kindle\"/>
    </mc:Choice>
  </mc:AlternateContent>
  <xr:revisionPtr revIDLastSave="0" documentId="13_ncr:1_{C2B45D29-4E9C-4099-982F-C5CB6057A12C}" xr6:coauthVersionLast="47" xr6:coauthVersionMax="47" xr10:uidLastSave="{00000000-0000-0000-0000-000000000000}"/>
  <bookViews>
    <workbookView xWindow="-20610" yWindow="-120" windowWidth="20730" windowHeight="11160" xr2:uid="{00000000-000D-0000-FFFF-FFFF00000000}"/>
  </bookViews>
  <sheets>
    <sheet name="tabela 10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1" l="1"/>
  <c r="G6" i="1" s="1"/>
  <c r="F7" i="1"/>
  <c r="G7" i="1" s="1"/>
  <c r="F8" i="1"/>
  <c r="G8" i="1" s="1"/>
  <c r="H8" i="1" s="1"/>
  <c r="F9" i="1"/>
  <c r="G9" i="1" s="1"/>
  <c r="H9" i="1" s="1"/>
  <c r="F10" i="1"/>
  <c r="G10" i="1" s="1"/>
  <c r="H10" i="1" s="1"/>
  <c r="F11" i="1"/>
  <c r="G11" i="1"/>
  <c r="H11" i="1" s="1"/>
  <c r="I11" i="1" s="1"/>
  <c r="F12" i="1"/>
  <c r="G12" i="1" s="1"/>
  <c r="H12" i="1" s="1"/>
  <c r="I12" i="1" s="1"/>
  <c r="B13" i="1"/>
  <c r="J13" i="1"/>
  <c r="E16" i="1"/>
  <c r="F16" i="1"/>
  <c r="G16" i="1"/>
  <c r="F19" i="1"/>
  <c r="G19" i="1"/>
  <c r="H19" i="1"/>
  <c r="I19" i="1"/>
  <c r="J19" i="1"/>
  <c r="E21" i="1"/>
  <c r="F21" i="1"/>
  <c r="G21" i="1"/>
  <c r="H21" i="1"/>
  <c r="I21" i="1"/>
  <c r="J21" i="1"/>
  <c r="G29" i="1"/>
  <c r="H29" i="1"/>
  <c r="I29" i="1"/>
  <c r="J29" i="1"/>
  <c r="E32" i="1"/>
  <c r="F32" i="1"/>
  <c r="G32" i="1"/>
  <c r="H32" i="1"/>
  <c r="I32" i="1"/>
  <c r="J32" i="1"/>
  <c r="E34" i="1"/>
  <c r="F34" i="1"/>
  <c r="G34" i="1"/>
  <c r="H34" i="1"/>
  <c r="I34" i="1"/>
  <c r="J34" i="1"/>
  <c r="E35" i="1"/>
  <c r="F35" i="1"/>
  <c r="G35" i="1"/>
  <c r="H35" i="1"/>
  <c r="I35" i="1"/>
  <c r="J35" i="1"/>
  <c r="E37" i="1" l="1"/>
  <c r="F3" i="1" s="1"/>
  <c r="F13" i="1"/>
  <c r="I13" i="1"/>
  <c r="H13" i="1"/>
  <c r="G13" i="1"/>
  <c r="F37" i="1" l="1"/>
  <c r="G3" i="1" s="1"/>
  <c r="G37" i="1" s="1"/>
  <c r="H3" i="1" s="1"/>
  <c r="H37" i="1" s="1"/>
  <c r="I3" i="1" s="1"/>
  <c r="I37" i="1" s="1"/>
  <c r="J3" i="1" s="1"/>
  <c r="J37" i="1" s="1"/>
</calcChain>
</file>

<file path=xl/sharedStrings.xml><?xml version="1.0" encoding="utf-8"?>
<sst xmlns="http://schemas.openxmlformats.org/spreadsheetml/2006/main" count="29" uniqueCount="28">
  <si>
    <t>%</t>
  </si>
  <si>
    <t>TOTAL</t>
  </si>
  <si>
    <t>A</t>
  </si>
  <si>
    <t>B</t>
  </si>
  <si>
    <t>C</t>
  </si>
  <si>
    <t>D</t>
  </si>
  <si>
    <t>OUTROS</t>
  </si>
  <si>
    <t>Faturamento previsto</t>
  </si>
  <si>
    <t>Créditos a vancer</t>
  </si>
  <si>
    <t>Recebimentos</t>
  </si>
  <si>
    <t>Saldo inicial</t>
  </si>
  <si>
    <t>Créditos vencidos</t>
  </si>
  <si>
    <t>Fornecedores</t>
  </si>
  <si>
    <t>Fator mark-up</t>
  </si>
  <si>
    <t>Compras</t>
  </si>
  <si>
    <t>Custo Fixo</t>
  </si>
  <si>
    <t>Comissão</t>
  </si>
  <si>
    <t>Investimentos</t>
  </si>
  <si>
    <t>Fretes</t>
  </si>
  <si>
    <t>Impostos</t>
  </si>
  <si>
    <t>Saldo de Caixa</t>
  </si>
  <si>
    <t>Recebimento</t>
  </si>
  <si>
    <t>Parcelas</t>
  </si>
  <si>
    <t>fev</t>
  </si>
  <si>
    <t>mar</t>
  </si>
  <si>
    <t>abr</t>
  </si>
  <si>
    <t>mai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</si>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</sst>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"/>
  </numFmts>
  <fonts count="2" x14ac:knownFonts="1">
    <font>
      <sz val="10"/>
      <name val="MS Sans Serif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2" borderId="0" xfId="0" applyNumberFormat="1" applyFont="1" applyFill="1" applyAlignment="1">
      <alignment horizontal="center"/>
    </xf>
    <xf numFmtId="17" fontId="1" fillId="0" borderId="0" xfId="0" applyNumberFormat="1" applyFont="1" applyAlignment="1">
      <alignment horizontal="center"/>
    </xf>
    <xf numFmtId="3" fontId="1" fillId="0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workbookViewId="0">
      <selection activeCell="L7" sqref="L7"/>
    </sheetView>
  </sheetViews>
  <sheetFormatPr defaultColWidth="11.42578125" defaultRowHeight="12.75" x14ac:dyDescent="0.2"/>
  <cols>
    <col min="1" max="1" width="22.5703125" style="1" bestFit="1" customWidth="1"/>
    <col min="2" max="2" width="7.5703125" style="1" bestFit="1" customWidth="1"/>
    <col min="3" max="3" width="14.5703125" style="1" bestFit="1" customWidth="1"/>
    <col min="4" max="4" width="10.140625" style="1" bestFit="1" customWidth="1"/>
    <col min="5" max="10" width="8.7109375" style="1" bestFit="1" customWidth="1"/>
    <col min="11" max="16384" width="11.42578125" style="1"/>
  </cols>
  <sheetData>
    <row r="1" spans="1:10" x14ac:dyDescent="0.2">
      <c r="E1" s="2">
        <v>41275</v>
      </c>
      <c r="F1" s="2" t="s">
        <v>23</v>
      </c>
      <c r="G1" s="2" t="s">
        <v>24</v>
      </c>
      <c r="H1" s="2" t="s">
        <v>25</v>
      </c>
      <c r="I1" s="2" t="s">
        <v>26</v>
      </c>
      <c r="J1" s="2" t="s">
        <v>27</v>
      </c>
    </row>
    <row r="3" spans="1:10" x14ac:dyDescent="0.2">
      <c r="A3" s="1" t="s">
        <v>10</v>
      </c>
      <c r="E3" s="1">
        <v>70000</v>
      </c>
      <c r="F3" s="3">
        <f>E37</f>
        <v>3297.7000000000116</v>
      </c>
      <c r="G3" s="3">
        <f>F37</f>
        <v>17898.566666666651</v>
      </c>
      <c r="H3" s="3">
        <f>G37</f>
        <v>-16168.966666666674</v>
      </c>
      <c r="I3" s="3">
        <f>H37</f>
        <v>8301.7000000000116</v>
      </c>
      <c r="J3" s="3">
        <f>I37</f>
        <v>30780.700000000012</v>
      </c>
    </row>
    <row r="4" spans="1:10" x14ac:dyDescent="0.2">
      <c r="C4" s="1" t="s">
        <v>0</v>
      </c>
    </row>
    <row r="5" spans="1:10" x14ac:dyDescent="0.2">
      <c r="A5" s="1" t="s">
        <v>11</v>
      </c>
      <c r="C5" s="1" t="s">
        <v>21</v>
      </c>
      <c r="D5" s="1" t="s">
        <v>22</v>
      </c>
    </row>
    <row r="6" spans="1:10" x14ac:dyDescent="0.2">
      <c r="A6" s="4">
        <v>41091</v>
      </c>
      <c r="B6" s="1">
        <v>2800</v>
      </c>
      <c r="C6" s="1">
        <v>10</v>
      </c>
      <c r="D6" s="1">
        <v>2</v>
      </c>
      <c r="F6" s="3">
        <f>(B6*(C6/100))/D6</f>
        <v>140</v>
      </c>
      <c r="G6" s="3">
        <f>F6</f>
        <v>140</v>
      </c>
      <c r="H6" s="5"/>
      <c r="I6" s="5"/>
      <c r="J6" s="5"/>
    </row>
    <row r="7" spans="1:10" x14ac:dyDescent="0.2">
      <c r="A7" s="4">
        <v>41122</v>
      </c>
      <c r="B7" s="1">
        <v>6200</v>
      </c>
      <c r="C7" s="1">
        <v>20</v>
      </c>
      <c r="D7" s="1">
        <v>2</v>
      </c>
      <c r="F7" s="3">
        <f t="shared" ref="F7:F12" si="0">(B7*(C7/100))/D7</f>
        <v>620</v>
      </c>
      <c r="G7" s="3">
        <f>F7</f>
        <v>620</v>
      </c>
      <c r="H7" s="5"/>
      <c r="I7" s="5"/>
      <c r="J7" s="5"/>
    </row>
    <row r="8" spans="1:10" x14ac:dyDescent="0.2">
      <c r="A8" s="4">
        <v>41153</v>
      </c>
      <c r="B8" s="1">
        <v>9450</v>
      </c>
      <c r="C8" s="1">
        <v>50</v>
      </c>
      <c r="D8" s="1">
        <v>3</v>
      </c>
      <c r="F8" s="3">
        <f t="shared" si="0"/>
        <v>1575</v>
      </c>
      <c r="G8" s="3">
        <f t="shared" ref="G8:H12" si="1">F8</f>
        <v>1575</v>
      </c>
      <c r="H8" s="3">
        <f t="shared" si="1"/>
        <v>1575</v>
      </c>
      <c r="I8" s="5"/>
      <c r="J8" s="5"/>
    </row>
    <row r="9" spans="1:10" x14ac:dyDescent="0.2">
      <c r="A9" s="4">
        <v>41183</v>
      </c>
      <c r="B9" s="1">
        <v>4500</v>
      </c>
      <c r="C9" s="1">
        <v>50</v>
      </c>
      <c r="D9" s="1">
        <v>3</v>
      </c>
      <c r="F9" s="3">
        <f t="shared" si="0"/>
        <v>750</v>
      </c>
      <c r="G9" s="3">
        <f t="shared" si="1"/>
        <v>750</v>
      </c>
      <c r="H9" s="3">
        <f t="shared" si="1"/>
        <v>750</v>
      </c>
      <c r="I9" s="5"/>
      <c r="J9" s="5"/>
    </row>
    <row r="10" spans="1:10" x14ac:dyDescent="0.2">
      <c r="A10" s="4">
        <v>41214</v>
      </c>
      <c r="B10" s="1">
        <v>13000</v>
      </c>
      <c r="C10" s="1">
        <v>50</v>
      </c>
      <c r="D10" s="1">
        <v>3</v>
      </c>
      <c r="F10" s="3">
        <f t="shared" si="0"/>
        <v>2166.6666666666665</v>
      </c>
      <c r="G10" s="3">
        <f t="shared" si="1"/>
        <v>2166.6666666666665</v>
      </c>
      <c r="H10" s="3">
        <f t="shared" si="1"/>
        <v>2166.6666666666665</v>
      </c>
      <c r="I10" s="5"/>
      <c r="J10" s="5"/>
    </row>
    <row r="11" spans="1:10" x14ac:dyDescent="0.2">
      <c r="A11" s="4">
        <v>41244</v>
      </c>
      <c r="B11" s="1">
        <v>30000</v>
      </c>
      <c r="C11" s="1">
        <v>80</v>
      </c>
      <c r="D11" s="1">
        <v>4</v>
      </c>
      <c r="F11" s="3">
        <f t="shared" si="0"/>
        <v>6000</v>
      </c>
      <c r="G11" s="3">
        <f t="shared" si="1"/>
        <v>6000</v>
      </c>
      <c r="H11" s="3">
        <f t="shared" si="1"/>
        <v>6000</v>
      </c>
      <c r="I11" s="3">
        <f>H11</f>
        <v>6000</v>
      </c>
      <c r="J11" s="5"/>
    </row>
    <row r="12" spans="1:10" x14ac:dyDescent="0.2">
      <c r="A12" s="4">
        <v>41275</v>
      </c>
      <c r="B12" s="1">
        <v>13240</v>
      </c>
      <c r="C12" s="1">
        <v>90</v>
      </c>
      <c r="D12" s="1">
        <v>4</v>
      </c>
      <c r="F12" s="3">
        <f t="shared" si="0"/>
        <v>2979</v>
      </c>
      <c r="G12" s="3">
        <f t="shared" si="1"/>
        <v>2979</v>
      </c>
      <c r="H12" s="3">
        <f t="shared" si="1"/>
        <v>2979</v>
      </c>
      <c r="I12" s="3">
        <f>H12</f>
        <v>2979</v>
      </c>
      <c r="J12" s="5"/>
    </row>
    <row r="13" spans="1:10" x14ac:dyDescent="0.2">
      <c r="A13" s="1" t="s">
        <v>1</v>
      </c>
      <c r="B13" s="1">
        <f>SUM(B6:B12)</f>
        <v>79190</v>
      </c>
      <c r="F13" s="3">
        <f>SUM(F6:F12)</f>
        <v>14230.666666666666</v>
      </c>
      <c r="G13" s="3">
        <f>SUM(G6:G12)</f>
        <v>14230.666666666666</v>
      </c>
      <c r="H13" s="3">
        <f>SUM(H6:H12)</f>
        <v>13470.666666666666</v>
      </c>
      <c r="I13" s="3">
        <f>SUM(I6:I12)</f>
        <v>8979</v>
      </c>
      <c r="J13" s="3">
        <f>SUM(J6:J12)</f>
        <v>0</v>
      </c>
    </row>
    <row r="15" spans="1:10" x14ac:dyDescent="0.2">
      <c r="A15" s="1" t="s">
        <v>8</v>
      </c>
      <c r="E15" s="1">
        <v>145650</v>
      </c>
      <c r="F15" s="1">
        <v>124058</v>
      </c>
      <c r="G15" s="1">
        <v>4002</v>
      </c>
    </row>
    <row r="16" spans="1:10" x14ac:dyDescent="0.2">
      <c r="A16" s="1" t="s">
        <v>9</v>
      </c>
      <c r="C16" s="1">
        <v>90</v>
      </c>
      <c r="E16" s="3">
        <f>127623*C16/100</f>
        <v>114860.7</v>
      </c>
      <c r="F16" s="3">
        <f>124058*C16/100</f>
        <v>111652.2</v>
      </c>
      <c r="G16" s="3">
        <f>4002*C16/100</f>
        <v>3601.8</v>
      </c>
    </row>
    <row r="18" spans="1:11" x14ac:dyDescent="0.2">
      <c r="A18" s="1" t="s">
        <v>7</v>
      </c>
      <c r="E18" s="1">
        <v>250000</v>
      </c>
      <c r="F18" s="1">
        <v>340000</v>
      </c>
      <c r="G18" s="1">
        <v>345000</v>
      </c>
      <c r="H18" s="1">
        <v>350000</v>
      </c>
      <c r="I18" s="1">
        <v>350000</v>
      </c>
      <c r="J18" s="1">
        <v>350000</v>
      </c>
    </row>
    <row r="19" spans="1:11" x14ac:dyDescent="0.2">
      <c r="A19" s="1" t="s">
        <v>9</v>
      </c>
      <c r="C19" s="1">
        <v>100</v>
      </c>
      <c r="F19" s="3">
        <f>E18*C19/100</f>
        <v>250000</v>
      </c>
      <c r="G19" s="3">
        <f>F18*C19/100</f>
        <v>340000</v>
      </c>
      <c r="H19" s="3">
        <f>G18*C19/100</f>
        <v>345000</v>
      </c>
      <c r="I19" s="3">
        <f>H18*C19/100</f>
        <v>350000</v>
      </c>
      <c r="J19" s="3">
        <f>I18*C19/100</f>
        <v>350000</v>
      </c>
    </row>
    <row r="21" spans="1:11" x14ac:dyDescent="0.2">
      <c r="A21" s="1" t="s">
        <v>12</v>
      </c>
      <c r="E21" s="3">
        <f t="shared" ref="E21:J21" si="2">SUM(E22:E26)</f>
        <v>73563</v>
      </c>
      <c r="F21" s="3">
        <f t="shared" si="2"/>
        <v>199482</v>
      </c>
      <c r="G21" s="3">
        <f t="shared" si="2"/>
        <v>104000</v>
      </c>
      <c r="H21" s="3">
        <f t="shared" si="2"/>
        <v>0</v>
      </c>
      <c r="I21" s="3">
        <f t="shared" si="2"/>
        <v>0</v>
      </c>
      <c r="J21" s="3">
        <f t="shared" si="2"/>
        <v>0</v>
      </c>
    </row>
    <row r="22" spans="1:11" x14ac:dyDescent="0.2">
      <c r="A22" s="1" t="s">
        <v>2</v>
      </c>
      <c r="E22" s="1">
        <v>45000</v>
      </c>
      <c r="F22" s="1">
        <v>102682</v>
      </c>
      <c r="G22" s="1">
        <v>54000</v>
      </c>
      <c r="H22" s="1">
        <v>0</v>
      </c>
    </row>
    <row r="23" spans="1:11" x14ac:dyDescent="0.2">
      <c r="A23" s="1" t="s">
        <v>3</v>
      </c>
      <c r="E23" s="1">
        <v>20000</v>
      </c>
      <c r="F23" s="1">
        <v>67000</v>
      </c>
      <c r="G23" s="1">
        <v>50000</v>
      </c>
      <c r="H23" s="1">
        <v>0</v>
      </c>
      <c r="I23" s="1">
        <v>0</v>
      </c>
      <c r="J23" s="1">
        <v>0</v>
      </c>
    </row>
    <row r="24" spans="1:11" x14ac:dyDescent="0.2">
      <c r="A24" s="1" t="s">
        <v>4</v>
      </c>
      <c r="E24" s="1">
        <v>6843</v>
      </c>
      <c r="F24" s="1">
        <v>23000</v>
      </c>
    </row>
    <row r="25" spans="1:11" x14ac:dyDescent="0.2">
      <c r="A25" s="1" t="s">
        <v>5</v>
      </c>
      <c r="E25" s="1">
        <v>1720</v>
      </c>
      <c r="F25" s="1">
        <v>6800</v>
      </c>
    </row>
    <row r="26" spans="1:11" x14ac:dyDescent="0.2">
      <c r="A26" s="1" t="s">
        <v>6</v>
      </c>
    </row>
    <row r="28" spans="1:11" x14ac:dyDescent="0.2">
      <c r="A28" s="1" t="s">
        <v>13</v>
      </c>
      <c r="B28" s="6">
        <v>2</v>
      </c>
      <c r="G28" s="6"/>
      <c r="H28" s="6"/>
      <c r="I28" s="6"/>
      <c r="J28" s="6"/>
      <c r="K28" s="6"/>
    </row>
    <row r="29" spans="1:11" x14ac:dyDescent="0.2">
      <c r="A29" s="1" t="s">
        <v>14</v>
      </c>
      <c r="G29" s="3">
        <f>E18/$B$28</f>
        <v>125000</v>
      </c>
      <c r="H29" s="3">
        <f>F18/$B$28</f>
        <v>170000</v>
      </c>
      <c r="I29" s="3">
        <f>G18/$B$28</f>
        <v>172500</v>
      </c>
      <c r="J29" s="3">
        <f>H18/$B$28</f>
        <v>175000</v>
      </c>
    </row>
    <row r="31" spans="1:11" x14ac:dyDescent="0.2">
      <c r="A31" s="1" t="s">
        <v>15</v>
      </c>
      <c r="E31" s="1">
        <v>50000</v>
      </c>
      <c r="F31" s="1">
        <v>80000</v>
      </c>
      <c r="G31" s="1">
        <v>80000</v>
      </c>
      <c r="H31" s="1">
        <v>80000</v>
      </c>
      <c r="I31" s="1">
        <v>80000</v>
      </c>
      <c r="J31" s="1">
        <v>80000</v>
      </c>
    </row>
    <row r="32" spans="1:11" x14ac:dyDescent="0.2">
      <c r="A32" s="1" t="s">
        <v>16</v>
      </c>
      <c r="B32" s="7">
        <v>0.05</v>
      </c>
      <c r="E32" s="3">
        <f t="shared" ref="E32:J32" si="3">E18*$B$32</f>
        <v>12500</v>
      </c>
      <c r="F32" s="3">
        <f t="shared" si="3"/>
        <v>17000</v>
      </c>
      <c r="G32" s="3">
        <f t="shared" si="3"/>
        <v>17250</v>
      </c>
      <c r="H32" s="3">
        <f t="shared" si="3"/>
        <v>17500</v>
      </c>
      <c r="I32" s="3">
        <f t="shared" si="3"/>
        <v>17500</v>
      </c>
      <c r="J32" s="3">
        <f t="shared" si="3"/>
        <v>17500</v>
      </c>
    </row>
    <row r="33" spans="1:10" x14ac:dyDescent="0.2">
      <c r="A33" s="1" t="s">
        <v>17</v>
      </c>
      <c r="B33" s="7"/>
      <c r="E33" s="1">
        <v>3000</v>
      </c>
      <c r="F33" s="1">
        <v>7000</v>
      </c>
      <c r="G33" s="1">
        <v>7000</v>
      </c>
      <c r="H33" s="1">
        <v>7000</v>
      </c>
      <c r="I33" s="1">
        <v>7000</v>
      </c>
      <c r="J33" s="1">
        <v>7000</v>
      </c>
    </row>
    <row r="34" spans="1:10" x14ac:dyDescent="0.2">
      <c r="A34" s="1" t="s">
        <v>18</v>
      </c>
      <c r="B34" s="7">
        <v>0.02</v>
      </c>
      <c r="E34" s="3">
        <f t="shared" ref="E34:J34" si="4">E18*$B$34</f>
        <v>5000</v>
      </c>
      <c r="F34" s="3">
        <f t="shared" si="4"/>
        <v>6800</v>
      </c>
      <c r="G34" s="3">
        <f t="shared" si="4"/>
        <v>6900</v>
      </c>
      <c r="H34" s="3">
        <f t="shared" si="4"/>
        <v>7000</v>
      </c>
      <c r="I34" s="3">
        <f t="shared" si="4"/>
        <v>7000</v>
      </c>
      <c r="J34" s="3">
        <f t="shared" si="4"/>
        <v>7000</v>
      </c>
    </row>
    <row r="35" spans="1:10" x14ac:dyDescent="0.2">
      <c r="A35" s="1" t="s">
        <v>19</v>
      </c>
      <c r="B35" s="7">
        <v>0.15</v>
      </c>
      <c r="E35" s="3">
        <f t="shared" ref="E35:J35" si="5">E18*$B$35</f>
        <v>37500</v>
      </c>
      <c r="F35" s="3">
        <f t="shared" si="5"/>
        <v>51000</v>
      </c>
      <c r="G35" s="3">
        <f t="shared" si="5"/>
        <v>51750</v>
      </c>
      <c r="H35" s="3">
        <f t="shared" si="5"/>
        <v>52500</v>
      </c>
      <c r="I35" s="3">
        <f t="shared" si="5"/>
        <v>52500</v>
      </c>
      <c r="J35" s="3">
        <f t="shared" si="5"/>
        <v>52500</v>
      </c>
    </row>
    <row r="37" spans="1:10" x14ac:dyDescent="0.2">
      <c r="A37" s="1" t="s">
        <v>20</v>
      </c>
      <c r="E37" s="3">
        <f>E3+E16+E19-E21-E29-E31-E32-E33-E34-E35</f>
        <v>3297.7000000000116</v>
      </c>
      <c r="F37" s="3">
        <f>F3+F13+F16+F19-F21-F29-F31-F32-F33-F34-F35</f>
        <v>17898.566666666651</v>
      </c>
      <c r="G37" s="3">
        <f>G3+G13+G16+G19-G21-G29-G31-G32-G33-G34-G35</f>
        <v>-16168.966666666674</v>
      </c>
      <c r="H37" s="3">
        <f>H3+H13+H16+H19-H21-H29-H31-H32-H33-H34-H35</f>
        <v>8301.7000000000116</v>
      </c>
      <c r="I37" s="3">
        <f>I3+I13+I16+I19-I21-I29-I31-I32-I33-I34-I35</f>
        <v>30780.700000000012</v>
      </c>
      <c r="J37" s="3">
        <f>J3+J13+J16+J19-J21-J29-J31-J32-J33-J34-J35</f>
        <v>41780.700000000012</v>
      </c>
    </row>
  </sheetData>
  <printOptions gridLines="1" gridLinesSet="0"/>
  <pageMargins left="0" right="0" top="0.39370078740157483" bottom="0.59055118110236227" header="0.11811023622047245" footer="0.51181102362204722"/>
  <pageSetup scale="90" orientation="landscape" horizontalDpi="360" verticalDpi="300" r:id="rId1"/>
  <headerFooter alignWithMargins="0">
    <oddHeader>&amp;A</oddHead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10.1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Roberto</cp:lastModifiedBy>
  <dcterms:created xsi:type="dcterms:W3CDTF">2003-05-21T17:24:51Z</dcterms:created>
  <dcterms:modified xsi:type="dcterms:W3CDTF">2022-05-11T19:19:35Z</dcterms:modified>
</cp:coreProperties>
</file>